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ivile\Desktop\2019 m. REGIONO ataskaita\"/>
    </mc:Choice>
  </mc:AlternateContent>
  <bookViews>
    <workbookView xWindow="0" yWindow="0" windowWidth="28800" windowHeight="11700" activeTab="1"/>
  </bookViews>
  <sheets>
    <sheet name="6.1. Pajamos ir finansavimas" sheetId="1" r:id="rId1"/>
    <sheet name="6.2. Išlaidos" sheetId="2" r:id="rId2"/>
  </sheets>
  <calcPr calcId="162913"/>
</workbook>
</file>

<file path=xl/calcChain.xml><?xml version="1.0" encoding="utf-8"?>
<calcChain xmlns="http://schemas.openxmlformats.org/spreadsheetml/2006/main">
  <c r="L24" i="2" l="1"/>
  <c r="K24" i="2"/>
  <c r="J24" i="2"/>
  <c r="I24" i="2"/>
  <c r="H24" i="2"/>
  <c r="L22" i="2"/>
  <c r="K22" i="2"/>
  <c r="H22" i="2"/>
  <c r="K15" i="2"/>
  <c r="L15" i="2"/>
  <c r="J15" i="2"/>
  <c r="I15" i="2"/>
  <c r="H15" i="2"/>
  <c r="E24" i="1"/>
  <c r="E17" i="1"/>
  <c r="L14" i="2" l="1"/>
  <c r="I24" i="1" l="1"/>
  <c r="H24" i="1"/>
  <c r="G24" i="1"/>
  <c r="F24" i="1"/>
  <c r="D24" i="1"/>
  <c r="C24" i="1"/>
  <c r="I17" i="1"/>
  <c r="H17" i="1"/>
  <c r="G17" i="1"/>
  <c r="F17" i="1"/>
  <c r="D17" i="1"/>
  <c r="C17" i="1"/>
  <c r="L20" i="2" l="1"/>
  <c r="L19" i="2"/>
  <c r="L21" i="2" s="1"/>
  <c r="L17" i="2"/>
  <c r="L13" i="2"/>
  <c r="L12" i="2"/>
  <c r="L11" i="2"/>
  <c r="L10" i="2"/>
  <c r="L7" i="2"/>
  <c r="L9" i="2"/>
  <c r="L23" i="2" l="1"/>
  <c r="M21" i="2"/>
  <c r="M22" i="2" s="1"/>
  <c r="K21" i="2"/>
  <c r="H21" i="2"/>
  <c r="G21" i="2"/>
  <c r="G22" i="2" s="1"/>
  <c r="F21" i="2"/>
  <c r="F22" i="2" s="1"/>
  <c r="E21" i="2"/>
  <c r="E22" i="2" s="1"/>
  <c r="D21" i="2"/>
  <c r="D22" i="2" s="1"/>
  <c r="C21" i="2"/>
  <c r="M14" i="2"/>
  <c r="K14" i="2"/>
  <c r="J14" i="2"/>
  <c r="I14" i="2"/>
  <c r="H14" i="2"/>
  <c r="G14" i="2"/>
  <c r="F14" i="2"/>
  <c r="E14" i="2"/>
  <c r="D14" i="2"/>
  <c r="C14" i="2"/>
  <c r="C15" i="2" s="1"/>
  <c r="I16" i="1"/>
  <c r="H16" i="1"/>
  <c r="H25" i="1" s="1"/>
  <c r="H26" i="1" s="1"/>
  <c r="G16" i="1"/>
  <c r="F16" i="1"/>
  <c r="E16" i="1"/>
  <c r="I23" i="1"/>
  <c r="H23" i="1"/>
  <c r="G23" i="1"/>
  <c r="G25" i="1" s="1"/>
  <c r="G26" i="1" s="1"/>
  <c r="F23" i="1"/>
  <c r="E23" i="1"/>
  <c r="D23" i="1"/>
  <c r="C23" i="1"/>
  <c r="D16" i="1"/>
  <c r="D25" i="1" s="1"/>
  <c r="D26" i="1" s="1"/>
  <c r="C16" i="1"/>
  <c r="E15" i="2" l="1"/>
  <c r="E23" i="2"/>
  <c r="E24" i="2" s="1"/>
  <c r="I23" i="2"/>
  <c r="C23" i="2"/>
  <c r="C24" i="2" s="1"/>
  <c r="C22" i="2"/>
  <c r="F15" i="2"/>
  <c r="F23" i="2"/>
  <c r="F24" i="2" s="1"/>
  <c r="J23" i="2"/>
  <c r="G15" i="2"/>
  <c r="G23" i="2"/>
  <c r="G24" i="2" s="1"/>
  <c r="K23" i="2"/>
  <c r="D15" i="2"/>
  <c r="D23" i="2"/>
  <c r="D24" i="2" s="1"/>
  <c r="H23" i="2"/>
  <c r="M15" i="2"/>
  <c r="M23" i="2"/>
  <c r="M24" i="2" s="1"/>
  <c r="E25" i="1"/>
  <c r="E26" i="1" s="1"/>
  <c r="I25" i="1"/>
  <c r="I26" i="1" s="1"/>
  <c r="C25" i="1"/>
  <c r="C26" i="1" s="1"/>
  <c r="F25" i="1"/>
  <c r="F26" i="1" s="1"/>
</calcChain>
</file>

<file path=xl/sharedStrings.xml><?xml version="1.0" encoding="utf-8"?>
<sst xmlns="http://schemas.openxmlformats.org/spreadsheetml/2006/main" count="89" uniqueCount="48">
  <si>
    <t>Eil. Nr.</t>
  </si>
  <si>
    <t>Savivaldybių viešosios bibliotekos</t>
  </si>
  <si>
    <t>Iš viso</t>
  </si>
  <si>
    <t>I. Klaipėdos apskritis</t>
  </si>
  <si>
    <t>1.</t>
  </si>
  <si>
    <t>Klaipėdos m.</t>
  </si>
  <si>
    <t>2.</t>
  </si>
  <si>
    <t>Klaipėdos r.</t>
  </si>
  <si>
    <t>3.</t>
  </si>
  <si>
    <t>Kretingos r.</t>
  </si>
  <si>
    <t>4.</t>
  </si>
  <si>
    <t>Neringos m.</t>
  </si>
  <si>
    <t>5.</t>
  </si>
  <si>
    <t>Palangos m.</t>
  </si>
  <si>
    <t>6.</t>
  </si>
  <si>
    <t>Skuodo r.</t>
  </si>
  <si>
    <t>7.</t>
  </si>
  <si>
    <t>Šilutės r.</t>
  </si>
  <si>
    <t>Iš viso:</t>
  </si>
  <si>
    <t>II. Tauragės apskritis</t>
  </si>
  <si>
    <t>Jurbarko r.</t>
  </si>
  <si>
    <t>Pagėgių sav.</t>
  </si>
  <si>
    <t>Šilalės r.</t>
  </si>
  <si>
    <t>Tauragės r.</t>
  </si>
  <si>
    <t>Iš viso Klaipėdos ir Tauragės apskrityse:</t>
  </si>
  <si>
    <t>Vidutiniškai vienoje bibliotekoje Klaipėdos ir Tauragės apskrityse:</t>
  </si>
  <si>
    <t>Periodikai</t>
  </si>
  <si>
    <t>Už mokamas paslaugas</t>
  </si>
  <si>
    <t>Fizinių ir juridinių asmenų parama</t>
  </si>
  <si>
    <t>Programų, projektų lėšos</t>
  </si>
  <si>
    <t>Darbo užmokesčiui</t>
  </si>
  <si>
    <t>Dokumentams įsigyti</t>
  </si>
  <si>
    <t>Knygoms</t>
  </si>
  <si>
    <t>Neelektron. dok.</t>
  </si>
  <si>
    <t>Sklypams, pastatams</t>
  </si>
  <si>
    <t>Automatizacija</t>
  </si>
  <si>
    <t>% nuo išlaidų</t>
  </si>
  <si>
    <t>Kitos</t>
  </si>
  <si>
    <t xml:space="preserve">6.1. KLAIPĖDOS IR TAURAGĖS APSKRIČIŲ SAVIVALDYBIŲ VIEŠŲJŲ BIBLIOTEKŲ </t>
  </si>
  <si>
    <t>PAJAMOS IR FINANSAVIMAS (suapvalinta iki 1 euro) 2019 M.</t>
  </si>
  <si>
    <t>Iš jų:</t>
  </si>
  <si>
    <t>Iš biudžeto (steigėjo, valstybės lėšos)</t>
  </si>
  <si>
    <t>Periodikos prenumeratai</t>
  </si>
  <si>
    <t>Iš viso lėšų</t>
  </si>
  <si>
    <t>Steigėjo lėšos dokumentams įsigyti</t>
  </si>
  <si>
    <t>6.2. KLAIPĖDOS IR TAURAGĖS APSKRIČIŲ SAVIVALDYBIŲ VIEŠŲJŲ BIBLIOTEKŲ IŠLAIDOS 2019 M. (suapvalinta iki 1 euro)</t>
  </si>
  <si>
    <t>Vidutiniškai vienoje bibliotekoje:</t>
  </si>
  <si>
    <t>Elektron. dok.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</si>
</sst>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sz val="12"/>
      <color theme="1"/>
      <name val="Calibri"/>
      <family val="2"/>
      <charset val="186"/>
      <scheme val="minor"/>
    </font>
    <font>
      <sz val="12"/>
      <color rgb="FF000000"/>
      <name val="Calibri"/>
      <family val="2"/>
      <charset val="186"/>
    </font>
    <font>
      <b/>
      <sz val="12"/>
      <color theme="1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b/>
      <sz val="12"/>
      <color rgb="FF000000"/>
      <name val="Calibri"/>
      <family val="2"/>
      <charset val="186"/>
    </font>
    <font>
      <sz val="12"/>
      <color rgb="FF000000"/>
      <name val="Calibri"/>
      <family val="2"/>
      <charset val="186"/>
      <scheme val="minor"/>
    </font>
    <font>
      <b/>
      <sz val="12"/>
      <color rgb="FF000000"/>
      <name val="Calibri"/>
      <family val="2"/>
      <charset val="186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rgb="FFD6E3B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46">
    <xf numFmtId="0" fontId="0" fillId="0" borderId="0" xfId="0"/>
    <xf numFmtId="0" fontId="4" fillId="4" borderId="6" xfId="0" applyFont="1" applyFill="1" applyBorder="1" applyAlignment="1">
      <alignment horizontal="center" vertical="center" wrapText="1"/>
    </xf>
    <xf numFmtId="0" fontId="6" fillId="5" borderId="6" xfId="1" applyFont="1" applyFill="1" applyBorder="1" applyAlignment="1">
      <alignment horizontal="center" vertical="center" wrapText="1"/>
    </xf>
    <xf numFmtId="0" fontId="6" fillId="5" borderId="2" xfId="1" applyFont="1" applyFill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1" fontId="9" fillId="0" borderId="6" xfId="0" applyNumberFormat="1" applyFont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/>
    </xf>
    <xf numFmtId="1" fontId="6" fillId="0" borderId="8" xfId="0" applyNumberFormat="1" applyFont="1" applyBorder="1" applyAlignment="1">
      <alignment horizontal="center"/>
    </xf>
    <xf numFmtId="1" fontId="9" fillId="5" borderId="6" xfId="0" applyNumberFormat="1" applyFont="1" applyFill="1" applyBorder="1" applyAlignment="1">
      <alignment horizontal="center" vertical="center"/>
    </xf>
    <xf numFmtId="1" fontId="6" fillId="5" borderId="8" xfId="0" applyNumberFormat="1" applyFont="1" applyFill="1" applyBorder="1" applyAlignment="1">
      <alignment horizontal="center"/>
    </xf>
    <xf numFmtId="1" fontId="6" fillId="5" borderId="8" xfId="0" applyNumberFormat="1" applyFont="1" applyFill="1" applyBorder="1" applyAlignment="1">
      <alignment horizontal="center" vertical="center"/>
    </xf>
    <xf numFmtId="1" fontId="9" fillId="6" borderId="6" xfId="0" applyNumberFormat="1" applyFont="1" applyFill="1" applyBorder="1" applyAlignment="1">
      <alignment horizontal="center" vertical="center"/>
    </xf>
    <xf numFmtId="1" fontId="8" fillId="7" borderId="6" xfId="0" applyNumberFormat="1" applyFont="1" applyFill="1" applyBorder="1" applyAlignment="1">
      <alignment horizontal="center" vertical="center"/>
    </xf>
    <xf numFmtId="1" fontId="10" fillId="7" borderId="6" xfId="0" applyNumberFormat="1" applyFont="1" applyFill="1" applyBorder="1" applyAlignment="1">
      <alignment horizontal="center" vertical="center"/>
    </xf>
    <xf numFmtId="2" fontId="10" fillId="7" borderId="6" xfId="0" applyNumberFormat="1" applyFont="1" applyFill="1" applyBorder="1" applyAlignment="1">
      <alignment horizontal="center" vertical="center"/>
    </xf>
    <xf numFmtId="2" fontId="9" fillId="6" borderId="6" xfId="0" applyNumberFormat="1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6" borderId="2" xfId="1" applyFont="1" applyFill="1" applyBorder="1" applyAlignment="1">
      <alignment horizontal="right" vertical="center"/>
    </xf>
    <xf numFmtId="0" fontId="6" fillId="6" borderId="4" xfId="1" applyFont="1" applyFill="1" applyBorder="1" applyAlignment="1">
      <alignment horizontal="right" vertical="center"/>
    </xf>
    <xf numFmtId="0" fontId="6" fillId="6" borderId="3" xfId="1" applyFont="1" applyFill="1" applyBorder="1" applyAlignment="1">
      <alignment horizontal="right" vertical="center"/>
    </xf>
    <xf numFmtId="0" fontId="3" fillId="4" borderId="2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left" vertical="center"/>
    </xf>
    <xf numFmtId="0" fontId="7" fillId="7" borderId="6" xfId="1" applyFont="1" applyFill="1" applyBorder="1" applyAlignment="1">
      <alignment horizontal="center" vertical="center" wrapText="1"/>
    </xf>
    <xf numFmtId="0" fontId="7" fillId="7" borderId="2" xfId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6" fillId="6" borderId="6" xfId="1" applyFont="1" applyFill="1" applyBorder="1" applyAlignment="1">
      <alignment horizontal="right" vertical="center"/>
    </xf>
    <xf numFmtId="0" fontId="7" fillId="7" borderId="6" xfId="1" applyFont="1" applyFill="1" applyBorder="1" applyAlignment="1">
      <alignment horizontal="right" vertical="center" wrapText="1"/>
    </xf>
    <xf numFmtId="0" fontId="7" fillId="7" borderId="2" xfId="1" applyFont="1" applyFill="1" applyBorder="1" applyAlignment="1">
      <alignment horizontal="right" vertical="center" wrapText="1"/>
    </xf>
    <xf numFmtId="0" fontId="3" fillId="3" borderId="1" xfId="2" applyFont="1" applyFill="1" applyBorder="1" applyAlignment="1">
      <alignment horizontal="center" vertical="center" wrapText="1"/>
    </xf>
    <xf numFmtId="0" fontId="3" fillId="3" borderId="5" xfId="2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left" vertical="center"/>
    </xf>
    <xf numFmtId="0" fontId="3" fillId="4" borderId="10" xfId="0" applyFont="1" applyFill="1" applyBorder="1" applyAlignment="1">
      <alignment horizontal="left" vertical="center"/>
    </xf>
    <xf numFmtId="0" fontId="3" fillId="4" borderId="1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0" fontId="5" fillId="4" borderId="3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</cellXfs>
  <cellStyles count="3">
    <cellStyle name="20% – paryškinimas 4" xfId="1" builtinId="42"/>
    <cellStyle name="Įprastas" xfId="0" builtinId="0" customBuiltin="1"/>
    <cellStyle name="Įprastas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19049</xdr:colOff>
      <xdr:row>26</xdr:row>
      <xdr:rowOff>180974</xdr:rowOff>
    </xdr:from>
    <xdr:to>
      <xdr:col>6</xdr:col>
      <xdr:colOff>392918</xdr:colOff>
      <xdr:row>44</xdr:row>
      <xdr:rowOff>171449</xdr:rowOff>
    </xdr:to>
    <xdr:pic>
      <xdr:nvPicPr>
        <xdr:cNvPr id="2" name="Paveikslėlis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49" y="6153149"/>
          <a:ext cx="6174594" cy="3419475"/>
        </a:xfrm>
        <a:prstGeom prst="rect">
          <a:avLst/>
        </a:prstGeom>
      </xdr:spPr>
    </xdr:pic>
    <xdr:clientData/>
  </xdr:twoCellAnchor>
  <xdr:twoCellAnchor editAs="oneCell">
    <xdr:from>
      <xdr:col>0</xdr:col>
      <xdr:colOff>15980</xdr:colOff>
      <xdr:row>45</xdr:row>
      <xdr:rowOff>38099</xdr:rowOff>
    </xdr:from>
    <xdr:to>
      <xdr:col>6</xdr:col>
      <xdr:colOff>0</xdr:colOff>
      <xdr:row>66</xdr:row>
      <xdr:rowOff>8228</xdr:rowOff>
    </xdr:to>
    <xdr:pic>
      <xdr:nvPicPr>
        <xdr:cNvPr id="3" name="Paveikslėlis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980" y="9629774"/>
          <a:ext cx="5784745" cy="39706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666750</xdr:colOff>
      <xdr:row>25</xdr:row>
      <xdr:rowOff>1</xdr:rowOff>
    </xdr:from>
    <xdr:to>
      <xdr:col>15</xdr:col>
      <xdr:colOff>372834</xdr:colOff>
      <xdr:row>41</xdr:row>
      <xdr:rowOff>180975</xdr:rowOff>
    </xdr:to>
    <xdr:pic>
      <xdr:nvPicPr>
        <xdr:cNvPr id="3" name="Paveikslėlis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10225" y="5553076"/>
          <a:ext cx="5535384" cy="3228974"/>
        </a:xfrm>
        <a:prstGeom prst="rect">
          <a:avLst/>
        </a:prstGeom>
      </xdr:spPr>
    </xdr:pic>
    <xdr:clientData/>
  </xdr:twoCellAnchor>
  <xdr:twoCellAnchor editAs="oneCell">
    <xdr:from>
      <xdr:col>0</xdr:col>
      <xdr:colOff>28574</xdr:colOff>
      <xdr:row>25</xdr:row>
      <xdr:rowOff>0</xdr:rowOff>
    </xdr:from>
    <xdr:to>
      <xdr:col>6</xdr:col>
      <xdr:colOff>620484</xdr:colOff>
      <xdr:row>41</xdr:row>
      <xdr:rowOff>180975</xdr:rowOff>
    </xdr:to>
    <xdr:pic>
      <xdr:nvPicPr>
        <xdr:cNvPr id="4" name="Paveikslėlis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4" y="5553075"/>
          <a:ext cx="5535385" cy="3228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6"/>
  <sheetViews>
    <sheetView workbookViewId="0">
      <selection activeCell="I26" sqref="I26"/>
    </sheetView>
  </sheetViews>
  <sheetFormatPr defaultRowHeight="15" x14ac:dyDescent="0.25"/>
  <cols>
    <col min="1" max="1" width="5.5703125" customWidth="1"/>
    <col min="2" max="2" width="27.140625" customWidth="1"/>
    <col min="3" max="3" width="11.5703125" customWidth="1"/>
    <col min="4" max="4" width="15.5703125" customWidth="1"/>
    <col min="5" max="5" width="13.7109375" customWidth="1"/>
    <col min="6" max="6" width="13.42578125" customWidth="1"/>
    <col min="7" max="7" width="10.140625" customWidth="1"/>
    <col min="8" max="8" width="10.7109375" bestFit="1" customWidth="1"/>
    <col min="9" max="9" width="10.5703125" customWidth="1"/>
  </cols>
  <sheetData>
    <row r="2" spans="1:9" ht="15.75" x14ac:dyDescent="0.25">
      <c r="A2" s="20" t="s">
        <v>38</v>
      </c>
      <c r="B2" s="20"/>
      <c r="C2" s="20"/>
      <c r="D2" s="20"/>
      <c r="E2" s="20"/>
      <c r="F2" s="20"/>
      <c r="G2" s="20"/>
      <c r="H2" s="20"/>
      <c r="I2" s="20"/>
    </row>
    <row r="3" spans="1:9" ht="15.75" x14ac:dyDescent="0.25">
      <c r="A3" s="20" t="s">
        <v>39</v>
      </c>
      <c r="B3" s="20"/>
      <c r="C3" s="20"/>
      <c r="D3" s="20"/>
      <c r="E3" s="20"/>
      <c r="F3" s="20"/>
      <c r="G3" s="20"/>
      <c r="H3" s="20"/>
      <c r="I3" s="20"/>
    </row>
    <row r="4" spans="1:9" ht="15.75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ht="15.95" customHeight="1" x14ac:dyDescent="0.25">
      <c r="A5" s="33" t="s">
        <v>0</v>
      </c>
      <c r="B5" s="33" t="s">
        <v>1</v>
      </c>
      <c r="C5" s="19" t="s">
        <v>43</v>
      </c>
      <c r="D5" s="29" t="s">
        <v>40</v>
      </c>
      <c r="E5" s="29"/>
      <c r="F5" s="29"/>
      <c r="G5" s="19" t="s">
        <v>27</v>
      </c>
      <c r="H5" s="19" t="s">
        <v>28</v>
      </c>
      <c r="I5" s="19" t="s">
        <v>29</v>
      </c>
    </row>
    <row r="6" spans="1:9" ht="15.95" customHeight="1" x14ac:dyDescent="0.25">
      <c r="A6" s="34"/>
      <c r="B6" s="34"/>
      <c r="C6" s="19"/>
      <c r="D6" s="19" t="s">
        <v>41</v>
      </c>
      <c r="E6" s="19" t="s">
        <v>40</v>
      </c>
      <c r="F6" s="19"/>
      <c r="G6" s="19"/>
      <c r="H6" s="19"/>
      <c r="I6" s="19"/>
    </row>
    <row r="7" spans="1:9" ht="46.5" customHeight="1" x14ac:dyDescent="0.25">
      <c r="A7" s="34"/>
      <c r="B7" s="34"/>
      <c r="C7" s="19"/>
      <c r="D7" s="19"/>
      <c r="E7" s="8" t="s">
        <v>44</v>
      </c>
      <c r="F7" s="8" t="s">
        <v>42</v>
      </c>
      <c r="G7" s="19"/>
      <c r="H7" s="19"/>
      <c r="I7" s="19"/>
    </row>
    <row r="8" spans="1:9" ht="15.95" customHeight="1" x14ac:dyDescent="0.25">
      <c r="A8" s="24" t="s">
        <v>3</v>
      </c>
      <c r="B8" s="25"/>
      <c r="C8" s="25"/>
      <c r="D8" s="25"/>
      <c r="E8" s="25"/>
      <c r="F8" s="25"/>
      <c r="G8" s="25"/>
      <c r="H8" s="25"/>
      <c r="I8" s="26"/>
    </row>
    <row r="9" spans="1:9" ht="15.95" customHeight="1" x14ac:dyDescent="0.25">
      <c r="A9" s="2" t="s">
        <v>4</v>
      </c>
      <c r="B9" s="3" t="s">
        <v>5</v>
      </c>
      <c r="C9" s="9">
        <v>1125415.3999999999</v>
      </c>
      <c r="D9" s="12">
        <v>1072888</v>
      </c>
      <c r="E9" s="12">
        <v>31804.5</v>
      </c>
      <c r="F9" s="12">
        <v>15195.5</v>
      </c>
      <c r="G9" s="10">
        <v>13500</v>
      </c>
      <c r="H9" s="10">
        <v>12880.5</v>
      </c>
      <c r="I9" s="10">
        <v>26146.9</v>
      </c>
    </row>
    <row r="10" spans="1:9" ht="15.95" customHeight="1" x14ac:dyDescent="0.25">
      <c r="A10" s="2" t="s">
        <v>6</v>
      </c>
      <c r="B10" s="3" t="s">
        <v>7</v>
      </c>
      <c r="C10" s="9">
        <v>922262</v>
      </c>
      <c r="D10" s="12">
        <v>906700</v>
      </c>
      <c r="E10" s="11">
        <v>0</v>
      </c>
      <c r="F10" s="12">
        <v>14981</v>
      </c>
      <c r="G10" s="10">
        <v>3008</v>
      </c>
      <c r="H10" s="10">
        <v>8934</v>
      </c>
      <c r="I10" s="10">
        <v>3620</v>
      </c>
    </row>
    <row r="11" spans="1:9" ht="15.95" customHeight="1" x14ac:dyDescent="0.25">
      <c r="A11" s="2" t="s">
        <v>8</v>
      </c>
      <c r="B11" s="3" t="s">
        <v>9</v>
      </c>
      <c r="C11" s="9">
        <v>815827</v>
      </c>
      <c r="D11" s="12">
        <v>777921</v>
      </c>
      <c r="E11" s="11">
        <v>0</v>
      </c>
      <c r="F11" s="12">
        <v>12686</v>
      </c>
      <c r="G11" s="10">
        <v>7686</v>
      </c>
      <c r="H11" s="10">
        <v>800</v>
      </c>
      <c r="I11" s="10">
        <v>29420</v>
      </c>
    </row>
    <row r="12" spans="1:9" ht="15.95" customHeight="1" x14ac:dyDescent="0.25">
      <c r="A12" s="2" t="s">
        <v>10</v>
      </c>
      <c r="B12" s="3" t="s">
        <v>11</v>
      </c>
      <c r="C12" s="9">
        <v>223426.96</v>
      </c>
      <c r="D12" s="12">
        <v>208000</v>
      </c>
      <c r="E12" s="12">
        <v>2058.9</v>
      </c>
      <c r="F12" s="12">
        <v>4808.13</v>
      </c>
      <c r="G12" s="10">
        <v>991</v>
      </c>
      <c r="H12" s="10">
        <v>45.96</v>
      </c>
      <c r="I12" s="10">
        <v>14390</v>
      </c>
    </row>
    <row r="13" spans="1:9" ht="15.95" customHeight="1" x14ac:dyDescent="0.25">
      <c r="A13" s="2" t="s">
        <v>12</v>
      </c>
      <c r="B13" s="3" t="s">
        <v>13</v>
      </c>
      <c r="C13" s="13">
        <v>413182.17</v>
      </c>
      <c r="D13" s="12">
        <v>400299</v>
      </c>
      <c r="E13" s="12">
        <v>3600</v>
      </c>
      <c r="F13" s="12">
        <v>4856</v>
      </c>
      <c r="G13" s="12">
        <v>9882.34</v>
      </c>
      <c r="H13" s="12">
        <v>400.83</v>
      </c>
      <c r="I13" s="12">
        <v>2600</v>
      </c>
    </row>
    <row r="14" spans="1:9" ht="15.95" customHeight="1" x14ac:dyDescent="0.25">
      <c r="A14" s="2" t="s">
        <v>14</v>
      </c>
      <c r="B14" s="3" t="s">
        <v>15</v>
      </c>
      <c r="C14" s="13">
        <v>467648.19</v>
      </c>
      <c r="D14" s="12">
        <v>444664.42</v>
      </c>
      <c r="E14" s="12">
        <v>14000</v>
      </c>
      <c r="F14" s="12">
        <v>7940.06</v>
      </c>
      <c r="G14" s="10">
        <v>961.6</v>
      </c>
      <c r="H14" s="10">
        <v>6955.17</v>
      </c>
      <c r="I14" s="10">
        <v>15067</v>
      </c>
    </row>
    <row r="15" spans="1:9" ht="15.95" customHeight="1" x14ac:dyDescent="0.25">
      <c r="A15" s="2" t="s">
        <v>16</v>
      </c>
      <c r="B15" s="3" t="s">
        <v>17</v>
      </c>
      <c r="C15" s="13">
        <v>921360</v>
      </c>
      <c r="D15" s="12">
        <v>792900</v>
      </c>
      <c r="E15" s="11">
        <v>0</v>
      </c>
      <c r="F15" s="12">
        <v>9801</v>
      </c>
      <c r="G15" s="12">
        <v>3071</v>
      </c>
      <c r="H15" s="12">
        <v>54643</v>
      </c>
      <c r="I15" s="12">
        <v>70746</v>
      </c>
    </row>
    <row r="16" spans="1:9" ht="15.95" customHeight="1" x14ac:dyDescent="0.25">
      <c r="A16" s="30" t="s">
        <v>18</v>
      </c>
      <c r="B16" s="21"/>
      <c r="C16" s="14">
        <f t="shared" ref="C16:I16" si="0">SUM(C9:C15)</f>
        <v>4889121.72</v>
      </c>
      <c r="D16" s="14">
        <f t="shared" si="0"/>
        <v>4603372.42</v>
      </c>
      <c r="E16" s="14">
        <f t="shared" si="0"/>
        <v>51463.4</v>
      </c>
      <c r="F16" s="14">
        <f t="shared" si="0"/>
        <v>70267.69</v>
      </c>
      <c r="G16" s="14">
        <f t="shared" si="0"/>
        <v>39099.939999999995</v>
      </c>
      <c r="H16" s="14">
        <f t="shared" si="0"/>
        <v>84659.459999999992</v>
      </c>
      <c r="I16" s="14">
        <f t="shared" si="0"/>
        <v>161989.9</v>
      </c>
    </row>
    <row r="17" spans="1:9" ht="15.95" customHeight="1" x14ac:dyDescent="0.25">
      <c r="A17" s="21" t="s">
        <v>46</v>
      </c>
      <c r="B17" s="22"/>
      <c r="C17" s="14">
        <f t="shared" ref="C17:I17" si="1">C16/7</f>
        <v>698445.96</v>
      </c>
      <c r="D17" s="14">
        <f t="shared" si="1"/>
        <v>657624.63142857142</v>
      </c>
      <c r="E17" s="14">
        <f t="shared" si="1"/>
        <v>7351.9142857142861</v>
      </c>
      <c r="F17" s="14">
        <f t="shared" si="1"/>
        <v>10038.241428571429</v>
      </c>
      <c r="G17" s="14">
        <f t="shared" si="1"/>
        <v>5585.7057142857138</v>
      </c>
      <c r="H17" s="14">
        <f t="shared" si="1"/>
        <v>12094.208571428569</v>
      </c>
      <c r="I17" s="14">
        <f t="shared" si="1"/>
        <v>23141.414285714283</v>
      </c>
    </row>
    <row r="18" spans="1:9" ht="15.95" customHeight="1" x14ac:dyDescent="0.25">
      <c r="A18" s="35" t="s">
        <v>19</v>
      </c>
      <c r="B18" s="36"/>
      <c r="C18" s="36"/>
      <c r="D18" s="36"/>
      <c r="E18" s="36"/>
      <c r="F18" s="36"/>
      <c r="G18" s="36"/>
      <c r="H18" s="36"/>
      <c r="I18" s="37"/>
    </row>
    <row r="19" spans="1:9" ht="15.95" customHeight="1" x14ac:dyDescent="0.25">
      <c r="A19" s="2" t="s">
        <v>4</v>
      </c>
      <c r="B19" s="3" t="s">
        <v>20</v>
      </c>
      <c r="C19" s="13">
        <v>718598</v>
      </c>
      <c r="D19" s="12">
        <v>666725</v>
      </c>
      <c r="E19" s="12">
        <v>1000</v>
      </c>
      <c r="F19" s="12">
        <v>15697</v>
      </c>
      <c r="G19" s="12">
        <v>4410</v>
      </c>
      <c r="H19" s="12">
        <v>11901</v>
      </c>
      <c r="I19" s="12">
        <v>35562</v>
      </c>
    </row>
    <row r="20" spans="1:9" ht="15.95" customHeight="1" x14ac:dyDescent="0.25">
      <c r="A20" s="2" t="s">
        <v>6</v>
      </c>
      <c r="B20" s="3" t="s">
        <v>21</v>
      </c>
      <c r="C20" s="9">
        <v>231627</v>
      </c>
      <c r="D20" s="12">
        <v>214756</v>
      </c>
      <c r="E20" s="11">
        <v>0</v>
      </c>
      <c r="F20" s="12">
        <v>9581</v>
      </c>
      <c r="G20" s="10">
        <v>72</v>
      </c>
      <c r="H20" s="10">
        <v>6333</v>
      </c>
      <c r="I20" s="10">
        <v>10466</v>
      </c>
    </row>
    <row r="21" spans="1:9" ht="15.95" customHeight="1" x14ac:dyDescent="0.25">
      <c r="A21" s="2" t="s">
        <v>8</v>
      </c>
      <c r="B21" s="3" t="s">
        <v>22</v>
      </c>
      <c r="C21" s="9">
        <v>533025</v>
      </c>
      <c r="D21" s="12">
        <v>509144</v>
      </c>
      <c r="E21" s="11">
        <v>0</v>
      </c>
      <c r="F21" s="12">
        <v>9954</v>
      </c>
      <c r="G21" s="10">
        <v>906</v>
      </c>
      <c r="H21" s="10">
        <v>489</v>
      </c>
      <c r="I21" s="10">
        <v>22486</v>
      </c>
    </row>
    <row r="22" spans="1:9" ht="15.95" customHeight="1" x14ac:dyDescent="0.25">
      <c r="A22" s="2" t="s">
        <v>10</v>
      </c>
      <c r="B22" s="3" t="s">
        <v>23</v>
      </c>
      <c r="C22" s="13">
        <v>764549.08</v>
      </c>
      <c r="D22" s="12">
        <v>712885.66</v>
      </c>
      <c r="E22" s="11">
        <v>0</v>
      </c>
      <c r="F22" s="12">
        <v>12604</v>
      </c>
      <c r="G22" s="12">
        <v>2325.44</v>
      </c>
      <c r="H22" s="12">
        <v>1052.98</v>
      </c>
      <c r="I22" s="12">
        <v>48285</v>
      </c>
    </row>
    <row r="23" spans="1:9" ht="15.95" customHeight="1" x14ac:dyDescent="0.25">
      <c r="A23" s="30" t="s">
        <v>18</v>
      </c>
      <c r="B23" s="21"/>
      <c r="C23" s="14">
        <f t="shared" ref="C23:I23" si="2">SUM(C19:C22)</f>
        <v>2247799.08</v>
      </c>
      <c r="D23" s="14">
        <f t="shared" si="2"/>
        <v>2103510.66</v>
      </c>
      <c r="E23" s="14">
        <f t="shared" si="2"/>
        <v>1000</v>
      </c>
      <c r="F23" s="14">
        <f t="shared" si="2"/>
        <v>47836</v>
      </c>
      <c r="G23" s="14">
        <f t="shared" si="2"/>
        <v>7713.4400000000005</v>
      </c>
      <c r="H23" s="14">
        <f t="shared" si="2"/>
        <v>19775.98</v>
      </c>
      <c r="I23" s="14">
        <f t="shared" si="2"/>
        <v>116799</v>
      </c>
    </row>
    <row r="24" spans="1:9" ht="15.95" customHeight="1" x14ac:dyDescent="0.25">
      <c r="A24" s="21" t="s">
        <v>46</v>
      </c>
      <c r="B24" s="23"/>
      <c r="C24" s="14">
        <f t="shared" ref="C24:I24" si="3">C23/4</f>
        <v>561949.77</v>
      </c>
      <c r="D24" s="14">
        <f t="shared" si="3"/>
        <v>525877.66500000004</v>
      </c>
      <c r="E24" s="14">
        <f t="shared" si="3"/>
        <v>250</v>
      </c>
      <c r="F24" s="14">
        <f t="shared" si="3"/>
        <v>11959</v>
      </c>
      <c r="G24" s="14">
        <f t="shared" si="3"/>
        <v>1928.3600000000001</v>
      </c>
      <c r="H24" s="14">
        <f t="shared" si="3"/>
        <v>4943.9949999999999</v>
      </c>
      <c r="I24" s="14">
        <f t="shared" si="3"/>
        <v>29199.75</v>
      </c>
    </row>
    <row r="25" spans="1:9" ht="30.75" customHeight="1" x14ac:dyDescent="0.25">
      <c r="A25" s="31" t="s">
        <v>24</v>
      </c>
      <c r="B25" s="32"/>
      <c r="C25" s="15">
        <f t="shared" ref="C25:I25" si="4">SUM(C16,C23)</f>
        <v>7136920.7999999998</v>
      </c>
      <c r="D25" s="15">
        <f t="shared" si="4"/>
        <v>6706883.0800000001</v>
      </c>
      <c r="E25" s="15">
        <f t="shared" si="4"/>
        <v>52463.4</v>
      </c>
      <c r="F25" s="15">
        <f t="shared" si="4"/>
        <v>118103.69</v>
      </c>
      <c r="G25" s="15">
        <f t="shared" si="4"/>
        <v>46813.38</v>
      </c>
      <c r="H25" s="15">
        <f t="shared" si="4"/>
        <v>104435.43999999999</v>
      </c>
      <c r="I25" s="15">
        <f t="shared" si="4"/>
        <v>278788.90000000002</v>
      </c>
    </row>
    <row r="26" spans="1:9" ht="31.5" customHeight="1" x14ac:dyDescent="0.25">
      <c r="A26" s="27" t="s">
        <v>25</v>
      </c>
      <c r="B26" s="28"/>
      <c r="C26" s="15">
        <f t="shared" ref="C26:I26" si="5">C25/11</f>
        <v>648810.98181818181</v>
      </c>
      <c r="D26" s="15">
        <f t="shared" si="5"/>
        <v>609716.64363636367</v>
      </c>
      <c r="E26" s="15">
        <f t="shared" si="5"/>
        <v>4769.4000000000005</v>
      </c>
      <c r="F26" s="15">
        <f t="shared" si="5"/>
        <v>10736.699090909091</v>
      </c>
      <c r="G26" s="15">
        <f t="shared" si="5"/>
        <v>4255.7618181818179</v>
      </c>
      <c r="H26" s="15">
        <f t="shared" si="5"/>
        <v>9494.1309090909072</v>
      </c>
      <c r="I26" s="15">
        <f t="shared" si="5"/>
        <v>25344.445454545457</v>
      </c>
    </row>
  </sheetData>
  <mergeCells count="19">
    <mergeCell ref="A2:I2"/>
    <mergeCell ref="A26:B26"/>
    <mergeCell ref="C5:C7"/>
    <mergeCell ref="D5:F5"/>
    <mergeCell ref="D6:D7"/>
    <mergeCell ref="E6:F6"/>
    <mergeCell ref="A16:B16"/>
    <mergeCell ref="A23:B23"/>
    <mergeCell ref="A25:B25"/>
    <mergeCell ref="A5:A7"/>
    <mergeCell ref="B5:B7"/>
    <mergeCell ref="A18:I18"/>
    <mergeCell ref="G5:G7"/>
    <mergeCell ref="H5:H7"/>
    <mergeCell ref="A3:I3"/>
    <mergeCell ref="A17:B17"/>
    <mergeCell ref="A24:B24"/>
    <mergeCell ref="I5:I7"/>
    <mergeCell ref="A8:I8"/>
  </mergeCells>
  <pageMargins left="0.25" right="0.25" top="0.75" bottom="0.75" header="0.3" footer="0.3"/>
  <pageSetup scale="4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4"/>
  <sheetViews>
    <sheetView tabSelected="1" workbookViewId="0">
      <selection activeCell="M24" sqref="M24"/>
    </sheetView>
  </sheetViews>
  <sheetFormatPr defaultRowHeight="15" x14ac:dyDescent="0.25"/>
  <cols>
    <col min="1" max="1" width="6" customWidth="1"/>
    <col min="2" max="2" width="26.5703125" customWidth="1"/>
    <col min="3" max="3" width="10.42578125" customWidth="1"/>
    <col min="4" max="4" width="12.140625" customWidth="1"/>
    <col min="5" max="5" width="9.28515625" customWidth="1"/>
    <col min="6" max="6" width="9.7109375" customWidth="1"/>
    <col min="7" max="7" width="10.140625" customWidth="1"/>
    <col min="8" max="8" width="9.5703125" customWidth="1"/>
    <col min="9" max="9" width="11.42578125" customWidth="1"/>
    <col min="10" max="10" width="10.85546875" customWidth="1"/>
    <col min="11" max="11" width="8.85546875" customWidth="1"/>
    <col min="12" max="12" width="8" customWidth="1"/>
    <col min="13" max="13" width="10.28515625" customWidth="1"/>
  </cols>
  <sheetData>
    <row r="2" spans="1:13" ht="15.75" x14ac:dyDescent="0.25">
      <c r="A2" s="20" t="s">
        <v>45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ht="15.75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15.95" customHeight="1" x14ac:dyDescent="0.25">
      <c r="A4" s="33" t="s">
        <v>0</v>
      </c>
      <c r="B4" s="33" t="s">
        <v>1</v>
      </c>
      <c r="C4" s="19" t="s">
        <v>2</v>
      </c>
      <c r="D4" s="38" t="s">
        <v>30</v>
      </c>
      <c r="E4" s="40" t="s">
        <v>31</v>
      </c>
      <c r="F4" s="41"/>
      <c r="G4" s="41"/>
      <c r="H4" s="41"/>
      <c r="I4" s="42"/>
      <c r="J4" s="38" t="s">
        <v>34</v>
      </c>
      <c r="K4" s="19" t="s">
        <v>35</v>
      </c>
      <c r="L4" s="19"/>
      <c r="M4" s="29" t="s">
        <v>37</v>
      </c>
    </row>
    <row r="5" spans="1:13" ht="30" customHeight="1" x14ac:dyDescent="0.25">
      <c r="A5" s="34"/>
      <c r="B5" s="34"/>
      <c r="C5" s="19"/>
      <c r="D5" s="39"/>
      <c r="E5" s="5" t="s">
        <v>2</v>
      </c>
      <c r="F5" s="1" t="s">
        <v>32</v>
      </c>
      <c r="G5" s="1" t="s">
        <v>26</v>
      </c>
      <c r="H5" s="1" t="s">
        <v>47</v>
      </c>
      <c r="I5" s="1" t="s">
        <v>33</v>
      </c>
      <c r="J5" s="39"/>
      <c r="K5" s="6" t="s">
        <v>2</v>
      </c>
      <c r="L5" s="1" t="s">
        <v>36</v>
      </c>
      <c r="M5" s="29"/>
    </row>
    <row r="6" spans="1:13" ht="15.95" customHeight="1" x14ac:dyDescent="0.25">
      <c r="A6" s="43" t="s">
        <v>3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5"/>
    </row>
    <row r="7" spans="1:13" ht="15.95" customHeight="1" x14ac:dyDescent="0.25">
      <c r="A7" s="2" t="s">
        <v>4</v>
      </c>
      <c r="B7" s="3" t="s">
        <v>5</v>
      </c>
      <c r="C7" s="10">
        <v>1113400.93</v>
      </c>
      <c r="D7" s="10">
        <v>848798.2</v>
      </c>
      <c r="E7" s="10">
        <v>92446.33</v>
      </c>
      <c r="F7" s="10">
        <v>72753.240000000005</v>
      </c>
      <c r="G7" s="10">
        <v>15195.5</v>
      </c>
      <c r="H7" s="10">
        <v>1206.19</v>
      </c>
      <c r="I7" s="10">
        <v>3291.4</v>
      </c>
      <c r="J7" s="10">
        <v>20511</v>
      </c>
      <c r="K7" s="10">
        <v>26999</v>
      </c>
      <c r="L7" s="7">
        <f>K7*100/C7</f>
        <v>2.4249126502885177</v>
      </c>
      <c r="M7" s="10">
        <v>124646.39999999999</v>
      </c>
    </row>
    <row r="8" spans="1:13" ht="15.95" customHeight="1" x14ac:dyDescent="0.25">
      <c r="A8" s="2" t="s">
        <v>6</v>
      </c>
      <c r="B8" s="3" t="s">
        <v>7</v>
      </c>
      <c r="C8" s="10">
        <v>920177</v>
      </c>
      <c r="D8" s="10">
        <v>726462</v>
      </c>
      <c r="E8" s="10">
        <v>69357</v>
      </c>
      <c r="F8" s="10">
        <v>54376</v>
      </c>
      <c r="G8" s="10">
        <v>14981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10">
        <v>124358</v>
      </c>
    </row>
    <row r="9" spans="1:13" ht="15.95" customHeight="1" x14ac:dyDescent="0.25">
      <c r="A9" s="2" t="s">
        <v>8</v>
      </c>
      <c r="B9" s="3" t="s">
        <v>9</v>
      </c>
      <c r="C9" s="10">
        <v>825022</v>
      </c>
      <c r="D9" s="10">
        <v>588251</v>
      </c>
      <c r="E9" s="10">
        <v>44832</v>
      </c>
      <c r="F9" s="10">
        <v>31635</v>
      </c>
      <c r="G9" s="10">
        <v>12686</v>
      </c>
      <c r="H9" s="10">
        <v>511</v>
      </c>
      <c r="I9" s="7">
        <v>0</v>
      </c>
      <c r="J9" s="7">
        <v>0</v>
      </c>
      <c r="K9" s="10">
        <v>1577</v>
      </c>
      <c r="L9" s="7">
        <f>K9*100/C9</f>
        <v>0.19114641791370413</v>
      </c>
      <c r="M9" s="10">
        <v>190362</v>
      </c>
    </row>
    <row r="10" spans="1:13" ht="15.95" customHeight="1" x14ac:dyDescent="0.25">
      <c r="A10" s="2" t="s">
        <v>10</v>
      </c>
      <c r="B10" s="3" t="s">
        <v>11</v>
      </c>
      <c r="C10" s="10">
        <v>217290</v>
      </c>
      <c r="D10" s="10">
        <v>161900</v>
      </c>
      <c r="E10" s="10">
        <v>15657.03</v>
      </c>
      <c r="F10" s="10">
        <v>10848.9</v>
      </c>
      <c r="G10" s="10">
        <v>4808.13</v>
      </c>
      <c r="H10" s="7">
        <v>0</v>
      </c>
      <c r="I10" s="7">
        <v>0</v>
      </c>
      <c r="J10" s="7">
        <v>0</v>
      </c>
      <c r="K10" s="7">
        <v>2100</v>
      </c>
      <c r="L10" s="7">
        <f>K10*100/C10</f>
        <v>0.9664503658704956</v>
      </c>
      <c r="M10" s="10">
        <v>37632.97</v>
      </c>
    </row>
    <row r="11" spans="1:13" ht="15.95" customHeight="1" x14ac:dyDescent="0.25">
      <c r="A11" s="2" t="s">
        <v>12</v>
      </c>
      <c r="B11" s="3" t="s">
        <v>13</v>
      </c>
      <c r="C11" s="10">
        <v>426212.17</v>
      </c>
      <c r="D11" s="10">
        <v>334289.5</v>
      </c>
      <c r="E11" s="10">
        <v>21486</v>
      </c>
      <c r="F11" s="10">
        <v>16630</v>
      </c>
      <c r="G11" s="10">
        <v>4856</v>
      </c>
      <c r="H11" s="7">
        <v>0</v>
      </c>
      <c r="I11" s="7">
        <v>0</v>
      </c>
      <c r="J11" s="7">
        <v>0</v>
      </c>
      <c r="K11" s="10">
        <v>11028.92</v>
      </c>
      <c r="L11" s="7">
        <f>K11*100/C11</f>
        <v>2.5876595687072945</v>
      </c>
      <c r="M11" s="10">
        <v>59407.75</v>
      </c>
    </row>
    <row r="12" spans="1:13" ht="15.95" customHeight="1" x14ac:dyDescent="0.25">
      <c r="A12" s="2" t="s">
        <v>14</v>
      </c>
      <c r="B12" s="3" t="s">
        <v>15</v>
      </c>
      <c r="C12" s="10">
        <v>466686.59</v>
      </c>
      <c r="D12" s="10">
        <v>402232.49</v>
      </c>
      <c r="E12" s="10">
        <v>43687.1</v>
      </c>
      <c r="F12" s="10">
        <v>35683.300000000003</v>
      </c>
      <c r="G12" s="10">
        <v>7940.06</v>
      </c>
      <c r="H12" s="10">
        <v>39.76</v>
      </c>
      <c r="I12" s="10">
        <v>23.98</v>
      </c>
      <c r="J12" s="7">
        <v>0</v>
      </c>
      <c r="K12" s="7">
        <v>0</v>
      </c>
      <c r="L12" s="7">
        <f>K12*100/C12</f>
        <v>0</v>
      </c>
      <c r="M12" s="10">
        <v>20767</v>
      </c>
    </row>
    <row r="13" spans="1:13" ht="15.95" customHeight="1" x14ac:dyDescent="0.25">
      <c r="A13" s="2" t="s">
        <v>16</v>
      </c>
      <c r="B13" s="3" t="s">
        <v>17</v>
      </c>
      <c r="C13" s="10">
        <v>921360</v>
      </c>
      <c r="D13" s="10">
        <v>689930</v>
      </c>
      <c r="E13" s="10">
        <v>42629</v>
      </c>
      <c r="F13" s="10">
        <v>32828</v>
      </c>
      <c r="G13" s="10">
        <v>9801</v>
      </c>
      <c r="H13" s="7">
        <v>0</v>
      </c>
      <c r="I13" s="7">
        <v>0</v>
      </c>
      <c r="J13" s="7">
        <v>0</v>
      </c>
      <c r="K13" s="10">
        <v>26169</v>
      </c>
      <c r="L13" s="7">
        <f>K13*100/C13</f>
        <v>2.8402578796561606</v>
      </c>
      <c r="M13" s="10">
        <v>162632</v>
      </c>
    </row>
    <row r="14" spans="1:13" ht="15.95" customHeight="1" x14ac:dyDescent="0.25">
      <c r="A14" s="30" t="s">
        <v>18</v>
      </c>
      <c r="B14" s="21"/>
      <c r="C14" s="14">
        <f t="shared" ref="C14:K14" si="0">SUM(C7:C13)</f>
        <v>4890148.6899999995</v>
      </c>
      <c r="D14" s="14">
        <f t="shared" si="0"/>
        <v>3751863.1900000004</v>
      </c>
      <c r="E14" s="14">
        <f t="shared" si="0"/>
        <v>330094.46000000002</v>
      </c>
      <c r="F14" s="14">
        <f t="shared" si="0"/>
        <v>254754.44</v>
      </c>
      <c r="G14" s="14">
        <f t="shared" si="0"/>
        <v>70267.69</v>
      </c>
      <c r="H14" s="14">
        <f t="shared" si="0"/>
        <v>1756.95</v>
      </c>
      <c r="I14" s="14">
        <f t="shared" si="0"/>
        <v>3315.38</v>
      </c>
      <c r="J14" s="14">
        <f t="shared" si="0"/>
        <v>20511</v>
      </c>
      <c r="K14" s="14">
        <f t="shared" si="0"/>
        <v>67873.919999999998</v>
      </c>
      <c r="L14" s="14">
        <f>SUM(L7:L13)</f>
        <v>9.0104268824361728</v>
      </c>
      <c r="M14" s="14">
        <f>SUM(M7:M13)</f>
        <v>719806.12</v>
      </c>
    </row>
    <row r="15" spans="1:13" ht="15.95" customHeight="1" x14ac:dyDescent="0.25">
      <c r="A15" s="30" t="s">
        <v>46</v>
      </c>
      <c r="B15" s="30"/>
      <c r="C15" s="14">
        <f t="shared" ref="C15:M15" si="1">C14/7</f>
        <v>698592.66999999993</v>
      </c>
      <c r="D15" s="14">
        <f t="shared" si="1"/>
        <v>535980.45571428572</v>
      </c>
      <c r="E15" s="14">
        <f t="shared" si="1"/>
        <v>47156.351428571434</v>
      </c>
      <c r="F15" s="14">
        <f t="shared" si="1"/>
        <v>36393.491428571426</v>
      </c>
      <c r="G15" s="14">
        <f t="shared" si="1"/>
        <v>10038.241428571429</v>
      </c>
      <c r="H15" s="14">
        <f t="shared" si="1"/>
        <v>250.99285714285716</v>
      </c>
      <c r="I15" s="14">
        <f t="shared" si="1"/>
        <v>473.62571428571431</v>
      </c>
      <c r="J15" s="14">
        <f t="shared" si="1"/>
        <v>2930.1428571428573</v>
      </c>
      <c r="K15" s="14">
        <f t="shared" si="1"/>
        <v>9696.2742857142857</v>
      </c>
      <c r="L15" s="18">
        <f t="shared" si="1"/>
        <v>1.2872038403480246</v>
      </c>
      <c r="M15" s="14">
        <f t="shared" si="1"/>
        <v>102829.44571428571</v>
      </c>
    </row>
    <row r="16" spans="1:13" ht="15.95" customHeight="1" x14ac:dyDescent="0.25">
      <c r="A16" s="43" t="s">
        <v>19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5"/>
    </row>
    <row r="17" spans="1:13" ht="15.95" customHeight="1" x14ac:dyDescent="0.25">
      <c r="A17" s="2" t="s">
        <v>4</v>
      </c>
      <c r="B17" s="3" t="s">
        <v>20</v>
      </c>
      <c r="C17" s="10">
        <v>718598</v>
      </c>
      <c r="D17" s="10">
        <v>515379</v>
      </c>
      <c r="E17" s="10">
        <v>54722</v>
      </c>
      <c r="F17" s="10">
        <v>39025</v>
      </c>
      <c r="G17" s="10">
        <v>15697</v>
      </c>
      <c r="H17" s="7">
        <v>0</v>
      </c>
      <c r="I17" s="7">
        <v>0</v>
      </c>
      <c r="J17" s="7">
        <v>0</v>
      </c>
      <c r="K17" s="10">
        <v>5808</v>
      </c>
      <c r="L17" s="7">
        <f>K17*100/C17</f>
        <v>0.80824049051068891</v>
      </c>
      <c r="M17" s="10">
        <v>142689</v>
      </c>
    </row>
    <row r="18" spans="1:13" ht="15.95" customHeight="1" x14ac:dyDescent="0.25">
      <c r="A18" s="2" t="s">
        <v>6</v>
      </c>
      <c r="B18" s="3" t="s">
        <v>21</v>
      </c>
      <c r="C18" s="10">
        <v>231627</v>
      </c>
      <c r="D18" s="10">
        <v>164583</v>
      </c>
      <c r="E18" s="10">
        <v>26363</v>
      </c>
      <c r="F18" s="10">
        <v>16782</v>
      </c>
      <c r="G18" s="10">
        <v>9581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10">
        <v>40681</v>
      </c>
    </row>
    <row r="19" spans="1:13" ht="15.95" customHeight="1" x14ac:dyDescent="0.25">
      <c r="A19" s="2" t="s">
        <v>8</v>
      </c>
      <c r="B19" s="3" t="s">
        <v>22</v>
      </c>
      <c r="C19" s="10">
        <v>533025</v>
      </c>
      <c r="D19" s="10">
        <v>432640</v>
      </c>
      <c r="E19" s="10">
        <v>29490</v>
      </c>
      <c r="F19" s="10">
        <v>19519</v>
      </c>
      <c r="G19" s="10">
        <v>9954</v>
      </c>
      <c r="H19" s="7">
        <v>17</v>
      </c>
      <c r="I19" s="7">
        <v>0</v>
      </c>
      <c r="J19" s="7">
        <v>0</v>
      </c>
      <c r="K19" s="10">
        <v>4830</v>
      </c>
      <c r="L19" s="7">
        <f>K19*100/C19</f>
        <v>0.90614886731391586</v>
      </c>
      <c r="M19" s="10">
        <v>66065</v>
      </c>
    </row>
    <row r="20" spans="1:13" ht="15.95" customHeight="1" x14ac:dyDescent="0.25">
      <c r="A20" s="2" t="s">
        <v>10</v>
      </c>
      <c r="B20" s="3" t="s">
        <v>23</v>
      </c>
      <c r="C20" s="10">
        <v>821633.61</v>
      </c>
      <c r="D20" s="10">
        <v>668045.89</v>
      </c>
      <c r="E20" s="10">
        <v>42629</v>
      </c>
      <c r="F20" s="10">
        <v>32973</v>
      </c>
      <c r="G20" s="10">
        <v>12604</v>
      </c>
      <c r="H20" s="7">
        <v>310</v>
      </c>
      <c r="I20" s="7">
        <v>0</v>
      </c>
      <c r="J20" s="7">
        <v>0</v>
      </c>
      <c r="K20" s="10">
        <v>8900</v>
      </c>
      <c r="L20" s="7">
        <f>K20*100/C20</f>
        <v>1.0832078789960893</v>
      </c>
      <c r="M20" s="10">
        <v>98800.72</v>
      </c>
    </row>
    <row r="21" spans="1:13" ht="15.95" customHeight="1" x14ac:dyDescent="0.25">
      <c r="A21" s="30" t="s">
        <v>18</v>
      </c>
      <c r="B21" s="21"/>
      <c r="C21" s="14">
        <f t="shared" ref="C21:H21" si="2">SUM(C17:C20)</f>
        <v>2304883.61</v>
      </c>
      <c r="D21" s="14">
        <f t="shared" si="2"/>
        <v>1780647.8900000001</v>
      </c>
      <c r="E21" s="14">
        <f t="shared" si="2"/>
        <v>153204</v>
      </c>
      <c r="F21" s="14">
        <f t="shared" si="2"/>
        <v>108299</v>
      </c>
      <c r="G21" s="14">
        <f t="shared" si="2"/>
        <v>47836</v>
      </c>
      <c r="H21" s="14">
        <f t="shared" si="2"/>
        <v>327</v>
      </c>
      <c r="I21" s="14">
        <v>0</v>
      </c>
      <c r="J21" s="14">
        <v>0</v>
      </c>
      <c r="K21" s="14">
        <f>SUM(K17:K20)</f>
        <v>19538</v>
      </c>
      <c r="L21" s="14">
        <f>SUM(L17:L20)</f>
        <v>2.7975972368206943</v>
      </c>
      <c r="M21" s="14">
        <f>SUM(M17:M20)</f>
        <v>348235.72</v>
      </c>
    </row>
    <row r="22" spans="1:13" ht="15.95" customHeight="1" x14ac:dyDescent="0.25">
      <c r="A22" s="30" t="s">
        <v>46</v>
      </c>
      <c r="B22" s="30"/>
      <c r="C22" s="14">
        <f t="shared" ref="C22:H22" si="3">C21/4</f>
        <v>576220.90249999997</v>
      </c>
      <c r="D22" s="14">
        <f t="shared" si="3"/>
        <v>445161.97250000003</v>
      </c>
      <c r="E22" s="14">
        <f t="shared" si="3"/>
        <v>38301</v>
      </c>
      <c r="F22" s="14">
        <f t="shared" si="3"/>
        <v>27074.75</v>
      </c>
      <c r="G22" s="14">
        <f t="shared" si="3"/>
        <v>11959</v>
      </c>
      <c r="H22" s="14">
        <f t="shared" si="3"/>
        <v>81.75</v>
      </c>
      <c r="I22" s="14">
        <v>0</v>
      </c>
      <c r="J22" s="14">
        <v>0</v>
      </c>
      <c r="K22" s="14">
        <f>K21/4</f>
        <v>4884.5</v>
      </c>
      <c r="L22" s="14">
        <f>L21/4</f>
        <v>0.69939930920517357</v>
      </c>
      <c r="M22" s="14">
        <f>M21/4</f>
        <v>87058.93</v>
      </c>
    </row>
    <row r="23" spans="1:13" ht="28.5" customHeight="1" x14ac:dyDescent="0.25">
      <c r="A23" s="31" t="s">
        <v>24</v>
      </c>
      <c r="B23" s="32"/>
      <c r="C23" s="16">
        <f t="shared" ref="C23:M23" si="4">SUM(C14,C21)</f>
        <v>7195032.2999999989</v>
      </c>
      <c r="D23" s="16">
        <f t="shared" si="4"/>
        <v>5532511.0800000001</v>
      </c>
      <c r="E23" s="16">
        <f t="shared" si="4"/>
        <v>483298.46</v>
      </c>
      <c r="F23" s="16">
        <f t="shared" si="4"/>
        <v>363053.44</v>
      </c>
      <c r="G23" s="16">
        <f t="shared" si="4"/>
        <v>118103.69</v>
      </c>
      <c r="H23" s="16">
        <f t="shared" si="4"/>
        <v>2083.9499999999998</v>
      </c>
      <c r="I23" s="16">
        <f t="shared" si="4"/>
        <v>3315.38</v>
      </c>
      <c r="J23" s="16">
        <f t="shared" si="4"/>
        <v>20511</v>
      </c>
      <c r="K23" s="16">
        <f t="shared" si="4"/>
        <v>87411.92</v>
      </c>
      <c r="L23" s="16">
        <f t="shared" si="4"/>
        <v>11.808024119256867</v>
      </c>
      <c r="M23" s="16">
        <f t="shared" si="4"/>
        <v>1068041.8399999999</v>
      </c>
    </row>
    <row r="24" spans="1:13" ht="33.75" customHeight="1" x14ac:dyDescent="0.25">
      <c r="A24" s="31" t="s">
        <v>25</v>
      </c>
      <c r="B24" s="32"/>
      <c r="C24" s="16">
        <f t="shared" ref="C24:M24" si="5">C23/11</f>
        <v>654093.84545454534</v>
      </c>
      <c r="D24" s="16">
        <f t="shared" si="5"/>
        <v>502955.55272727273</v>
      </c>
      <c r="E24" s="16">
        <f t="shared" si="5"/>
        <v>43936.22363636364</v>
      </c>
      <c r="F24" s="16">
        <f t="shared" si="5"/>
        <v>33004.858181818185</v>
      </c>
      <c r="G24" s="16">
        <f t="shared" si="5"/>
        <v>10736.699090909091</v>
      </c>
      <c r="H24" s="16">
        <f t="shared" si="5"/>
        <v>189.45</v>
      </c>
      <c r="I24" s="16">
        <f t="shared" si="5"/>
        <v>301.39818181818185</v>
      </c>
      <c r="J24" s="16">
        <f t="shared" si="5"/>
        <v>1864.6363636363637</v>
      </c>
      <c r="K24" s="16">
        <f t="shared" si="5"/>
        <v>7946.5381818181813</v>
      </c>
      <c r="L24" s="17">
        <f t="shared" si="5"/>
        <v>1.0734567381142606</v>
      </c>
      <c r="M24" s="16">
        <f t="shared" si="5"/>
        <v>97094.712727272708</v>
      </c>
    </row>
  </sheetData>
  <mergeCells count="17">
    <mergeCell ref="A24:B24"/>
    <mergeCell ref="D4:D5"/>
    <mergeCell ref="E4:I4"/>
    <mergeCell ref="J4:J5"/>
    <mergeCell ref="K4:L4"/>
    <mergeCell ref="A6:M6"/>
    <mergeCell ref="A16:M16"/>
    <mergeCell ref="A14:B14"/>
    <mergeCell ref="A21:B21"/>
    <mergeCell ref="A23:B23"/>
    <mergeCell ref="A15:B15"/>
    <mergeCell ref="A22:B22"/>
    <mergeCell ref="A2:M2"/>
    <mergeCell ref="A4:A5"/>
    <mergeCell ref="B4:B5"/>
    <mergeCell ref="C4:C5"/>
    <mergeCell ref="M4:M5"/>
  </mergeCells>
  <pageMargins left="0.70000000000000007" right="0.70000000000000007" top="0.75" bottom="0.75" header="0.30000000000000004" footer="0.3000000000000000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6.1. Pajamos ir finansavimas</vt:lpstr>
      <vt:lpstr>6.2. Išlaidos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Živilė Levokaitė</dc:creator>
  <cp:lastModifiedBy>Živilė Levokaitė</cp:lastModifiedBy>
  <cp:lastPrinted>2020-06-11T07:52:26Z</cp:lastPrinted>
  <dcterms:created xsi:type="dcterms:W3CDTF">2020-05-06T11:20:49Z</dcterms:created>
  <dcterms:modified xsi:type="dcterms:W3CDTF">2020-06-29T13:00:42Z</dcterms:modified>
</cp:coreProperties>
</file>