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22 regiono ataskaita\"/>
    </mc:Choice>
  </mc:AlternateContent>
  <bookViews>
    <workbookView xWindow="0" yWindow="0" windowWidth="28800" windowHeight="11700" activeTab="1"/>
  </bookViews>
  <sheets>
    <sheet name="6.1. Pajamos ir finansavimas" sheetId="1" r:id="rId1"/>
    <sheet name="6.2. Išlaidos" sheetId="2" r:id="rId2"/>
  </sheets>
  <calcPr calcId="162913"/>
</workbook>
</file>

<file path=xl/calcChain.xml><?xml version="1.0" encoding="utf-8"?>
<calcChain xmlns="http://schemas.openxmlformats.org/spreadsheetml/2006/main">
  <c r="M24" i="2" l="1"/>
  <c r="L24" i="2"/>
  <c r="K24" i="2"/>
  <c r="J24" i="2"/>
  <c r="I24" i="2"/>
  <c r="H24" i="2"/>
  <c r="G24" i="2"/>
  <c r="F24" i="2"/>
  <c r="E24" i="2"/>
  <c r="D24" i="2"/>
  <c r="C24" i="2"/>
  <c r="M22" i="2"/>
  <c r="L22" i="2"/>
  <c r="L23" i="2"/>
  <c r="K22" i="2"/>
  <c r="H22" i="2"/>
  <c r="G22" i="2"/>
  <c r="F22" i="2"/>
  <c r="E22" i="2"/>
  <c r="D22" i="2"/>
  <c r="C22" i="2"/>
  <c r="M15" i="2"/>
  <c r="L15" i="2"/>
  <c r="K15" i="2"/>
  <c r="J15" i="2"/>
  <c r="I15" i="2"/>
  <c r="H15" i="2"/>
  <c r="G15" i="2"/>
  <c r="F15" i="2"/>
  <c r="E15" i="2"/>
  <c r="D15" i="2"/>
  <c r="C15" i="2"/>
  <c r="I26" i="1"/>
  <c r="H26" i="1"/>
  <c r="G26" i="1"/>
  <c r="F26" i="1"/>
  <c r="E26" i="1"/>
  <c r="D26" i="1"/>
  <c r="C26" i="1"/>
  <c r="I24" i="1"/>
  <c r="H24" i="1"/>
  <c r="G24" i="1"/>
  <c r="F24" i="1"/>
  <c r="E24" i="1"/>
  <c r="D24" i="1"/>
  <c r="C24" i="1"/>
  <c r="I17" i="1"/>
  <c r="H17" i="1"/>
  <c r="G17" i="1"/>
  <c r="F17" i="1"/>
  <c r="E17" i="1"/>
  <c r="D17" i="1"/>
  <c r="C17" i="1"/>
  <c r="L17" i="2" l="1"/>
  <c r="L18" i="2"/>
  <c r="L8" i="2"/>
  <c r="L20" i="2" l="1"/>
  <c r="L19" i="2"/>
  <c r="L13" i="2"/>
  <c r="L12" i="2"/>
  <c r="L11" i="2"/>
  <c r="L10" i="2"/>
  <c r="L7" i="2"/>
  <c r="L9" i="2"/>
  <c r="L14" i="2" l="1"/>
  <c r="L21" i="2"/>
  <c r="M21" i="2"/>
  <c r="K21" i="2"/>
  <c r="H21" i="2"/>
  <c r="G21" i="2"/>
  <c r="F21" i="2"/>
  <c r="E21" i="2"/>
  <c r="D21" i="2"/>
  <c r="C21" i="2"/>
  <c r="M14" i="2"/>
  <c r="K14" i="2"/>
  <c r="J14" i="2"/>
  <c r="I14" i="2"/>
  <c r="H14" i="2"/>
  <c r="G14" i="2"/>
  <c r="F14" i="2"/>
  <c r="E14" i="2"/>
  <c r="D14" i="2"/>
  <c r="C14" i="2"/>
  <c r="I16" i="1"/>
  <c r="H16" i="1"/>
  <c r="G16" i="1"/>
  <c r="F16" i="1"/>
  <c r="E16" i="1"/>
  <c r="I23" i="1"/>
  <c r="H23" i="1"/>
  <c r="G23" i="1"/>
  <c r="F23" i="1"/>
  <c r="E23" i="1"/>
  <c r="D23" i="1"/>
  <c r="C23" i="1"/>
  <c r="D16" i="1"/>
  <c r="C16" i="1"/>
  <c r="H25" i="1" l="1"/>
  <c r="G25" i="1"/>
  <c r="D25" i="1"/>
  <c r="E23" i="2"/>
  <c r="I23" i="2"/>
  <c r="C23" i="2"/>
  <c r="F23" i="2"/>
  <c r="J23" i="2"/>
  <c r="G23" i="2"/>
  <c r="K23" i="2"/>
  <c r="D23" i="2"/>
  <c r="H23" i="2"/>
  <c r="M23" i="2"/>
  <c r="E25" i="1"/>
  <c r="I25" i="1"/>
  <c r="C25" i="1"/>
  <c r="F25" i="1"/>
</calcChain>
</file>

<file path=xl/sharedStrings.xml><?xml version="1.0" encoding="utf-8"?>
<sst xmlns="http://schemas.openxmlformats.org/spreadsheetml/2006/main" count="89" uniqueCount="48">
  <si>
    <t>Eil. Nr.</t>
  </si>
  <si>
    <t>Savivaldybių viešosios bibliotekos</t>
  </si>
  <si>
    <t>Iš viso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</si>
  <si>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</si>
  <si>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</si>
  <si>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</si>
  <si>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</si>
  <si>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</si>
  <si>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</si>
  <si>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</si>
  <si>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</si>
  <si>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</si>
  <si>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</si>
  <si>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</si>
  <si>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</si>
  <si>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</si>
  <si>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</si>
  <si>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</si>
  <si>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</si>
  <si>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</si>
  <si>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</si>
  <si>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</si>
  <si>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</si>
  <si>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</si>
  <si>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</si>
  <si>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</si>
  <si>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Periodikai</t>
  </si>
  <si>
    <t>Už mokamas paslaugas</t>
  </si>
  <si>
    <t>Fizinių ir juridinių asmenų parama</t>
  </si>
  <si>
    <t>Programų, projektų lėšos</t>
  </si>
  <si>
    <t>Darbo užmokesčiui</t>
  </si>
  <si>
    <t>Dokumentams įsigyti</t>
  </si>
  <si>
    <t>Knygoms</t>
  </si>
  <si>
    <t>Neelektron. dok.</t>
  </si>
  <si>
    <t>Sklypams, pastatams</t>
  </si>
  <si>
    <t>Automatizacija</t>
  </si>
  <si>
    <t>% nuo išlaidų</t>
  </si>
  <si>
    <t>Kitos</t>
  </si>
  <si>
    <t xml:space="preserve">6.1. KLAIPĖDOS IR TAURAGĖS APSKRIČIŲ SAVIVALDYBIŲ VIEŠŲJŲ BIBLIOTEKŲ </t>
  </si>
  <si>
    <t>Iš jų:</t>
  </si>
  <si>
    <t>Iš biudžeto (steigėjo, valstybės lėšos)</t>
  </si>
  <si>
    <t>Periodikos prenumeratai</t>
  </si>
  <si>
    <t>Iš viso lėšų</t>
  </si>
  <si>
    <t>Steigėjo lėšos dokumentams įsigyti</t>
  </si>
  <si>
    <t>Vidutiniškai vienoje bibliotekoje:</t>
  </si>
  <si>
    <t>Elektron. dok.</t>
  </si>
  <si>
    <t xml:space="preserve">PAJAMOS IR FINANSAVIMAS 2022 M. (suapvalinta iki 1 euro) </t>
  </si>
  <si>
    <t xml:space="preserve">6.2. KLAIPĖDOS IR TAURAGĖS APSKRIČIŲ SAVIVALDYBIŲ VIEŠŲJŲ BIBLIOTEKŲ IŠLAIDOS 2022 M. (suapvalinta iki 1 euro)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</si>
</sst>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b/>
      <sz val="12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6">
    <xf numFmtId="0" fontId="0" fillId="0" borderId="0" xfId="0"/>
    <xf numFmtId="0" fontId="4" fillId="4" borderId="6" xfId="0" applyFont="1" applyFill="1" applyBorder="1" applyAlignment="1">
      <alignment horizontal="center" vertical="center" wrapText="1"/>
    </xf>
    <xf numFmtId="0" fontId="6" fillId="5" borderId="6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1" fontId="6" fillId="6" borderId="6" xfId="0" applyNumberFormat="1" applyFont="1" applyFill="1" applyBorder="1" applyAlignment="1">
      <alignment horizontal="center" vertical="center"/>
    </xf>
    <xf numFmtId="1" fontId="9" fillId="7" borderId="6" xfId="0" applyNumberFormat="1" applyFont="1" applyFill="1" applyBorder="1" applyAlignment="1">
      <alignment horizontal="center" vertical="center"/>
    </xf>
    <xf numFmtId="1" fontId="7" fillId="7" borderId="6" xfId="0" applyNumberFormat="1" applyFont="1" applyFill="1" applyBorder="1" applyAlignment="1">
      <alignment horizontal="center" vertical="center"/>
    </xf>
    <xf numFmtId="164" fontId="6" fillId="6" borderId="6" xfId="0" applyNumberFormat="1" applyFont="1" applyFill="1" applyBorder="1" applyAlignment="1">
      <alignment horizontal="center" vertical="center"/>
    </xf>
    <xf numFmtId="164" fontId="7" fillId="7" borderId="6" xfId="0" applyNumberFormat="1" applyFont="1" applyFill="1" applyBorder="1" applyAlignment="1">
      <alignment horizontal="center" vertical="center"/>
    </xf>
    <xf numFmtId="1" fontId="6" fillId="5" borderId="8" xfId="0" applyNumberFormat="1" applyFont="1" applyFill="1" applyBorder="1" applyAlignment="1">
      <alignment horizontal="center" vertical="center"/>
    </xf>
    <xf numFmtId="1" fontId="6" fillId="5" borderId="8" xfId="0" applyNumberFormat="1" applyFont="1" applyFill="1" applyBorder="1" applyAlignment="1">
      <alignment horizontal="center"/>
    </xf>
    <xf numFmtId="1" fontId="6" fillId="5" borderId="6" xfId="0" applyNumberFormat="1" applyFont="1" applyFill="1" applyBorder="1" applyAlignment="1">
      <alignment horizontal="center" vertical="center"/>
    </xf>
    <xf numFmtId="164" fontId="6" fillId="5" borderId="6" xfId="0" applyNumberFormat="1" applyFont="1" applyFill="1" applyBorder="1" applyAlignment="1">
      <alignment horizontal="center" vertical="center"/>
    </xf>
    <xf numFmtId="2" fontId="6" fillId="6" borderId="6" xfId="0" applyNumberFormat="1" applyFont="1" applyFill="1" applyBorder="1" applyAlignment="1">
      <alignment horizontal="center" vertical="center"/>
    </xf>
    <xf numFmtId="2" fontId="7" fillId="7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6" borderId="2" xfId="1" applyFont="1" applyFill="1" applyBorder="1" applyAlignment="1">
      <alignment horizontal="right" vertical="center"/>
    </xf>
    <xf numFmtId="0" fontId="6" fillId="6" borderId="4" xfId="1" applyFont="1" applyFill="1" applyBorder="1" applyAlignment="1">
      <alignment horizontal="right" vertical="center"/>
    </xf>
    <xf numFmtId="0" fontId="6" fillId="6" borderId="3" xfId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7" fillId="7" borderId="6" xfId="1" applyFont="1" applyFill="1" applyBorder="1" applyAlignment="1">
      <alignment horizontal="center" vertical="center" wrapText="1"/>
    </xf>
    <xf numFmtId="0" fontId="7" fillId="7" borderId="2" xfId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right" vertical="center"/>
    </xf>
    <xf numFmtId="0" fontId="7" fillId="7" borderId="6" xfId="1" applyFont="1" applyFill="1" applyBorder="1" applyAlignment="1">
      <alignment horizontal="right" vertical="center" wrapText="1"/>
    </xf>
    <xf numFmtId="0" fontId="7" fillId="7" borderId="2" xfId="1" applyFont="1" applyFill="1" applyBorder="1" applyAlignment="1">
      <alignment horizontal="right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27</xdr:row>
      <xdr:rowOff>0</xdr:rowOff>
    </xdr:from>
    <xdr:to>
      <xdr:col>5</xdr:col>
      <xdr:colOff>767366</xdr:colOff>
      <xdr:row>45</xdr:row>
      <xdr:rowOff>0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4" y="6181725"/>
          <a:ext cx="5529867" cy="3429000"/>
        </a:xfrm>
        <a:prstGeom prst="rect">
          <a:avLst/>
        </a:prstGeom>
      </xdr:spPr>
    </xdr:pic>
    <xdr:clientData/>
  </xdr:twoCellAnchor>
  <xdr:twoCellAnchor editAs="oneCell">
    <xdr:from>
      <xdr:col>6</xdr:col>
      <xdr:colOff>75480</xdr:colOff>
      <xdr:row>27</xdr:row>
      <xdr:rowOff>9524</xdr:rowOff>
    </xdr:from>
    <xdr:to>
      <xdr:col>15</xdr:col>
      <xdr:colOff>437131</xdr:colOff>
      <xdr:row>44</xdr:row>
      <xdr:rowOff>190499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76205" y="6191249"/>
          <a:ext cx="6114751" cy="3419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452437</xdr:colOff>
      <xdr:row>24</xdr:row>
      <xdr:rowOff>190499</xdr:rowOff>
    </xdr:from>
    <xdr:to>
      <xdr:col>17</xdr:col>
      <xdr:colOff>19439</xdr:colOff>
      <xdr:row>45</xdr:row>
      <xdr:rowOff>9525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2187" y="5553074"/>
          <a:ext cx="5939227" cy="3819526"/>
        </a:xfrm>
        <a:prstGeom prst="rect">
          <a:avLst/>
        </a:prstGeom>
      </xdr:spPr>
    </xdr:pic>
    <xdr:clientData/>
  </xdr:twoCellAnchor>
  <xdr:twoCellAnchor editAs="oneCell">
    <xdr:from>
      <xdr:col>0</xdr:col>
      <xdr:colOff>92934</xdr:colOff>
      <xdr:row>25</xdr:row>
      <xdr:rowOff>0</xdr:rowOff>
    </xdr:from>
    <xdr:to>
      <xdr:col>7</xdr:col>
      <xdr:colOff>312811</xdr:colOff>
      <xdr:row>45</xdr:row>
      <xdr:rowOff>0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934" y="5553075"/>
          <a:ext cx="5839627" cy="3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I26"/>
  <sheetViews>
    <sheetView topLeftCell="A7" workbookViewId="0">
      <selection activeCell="N25" sqref="N25"/>
    </sheetView>
  </sheetViews>
  <sheetFormatPr defaultRowHeight="15" x14ac:dyDescent="0.25"/>
  <cols>
    <col min="1" max="1" width="5.5703125" customWidth="1"/>
    <col min="2" max="2" width="27.140625" customWidth="1"/>
    <col min="3" max="3" width="11.5703125" customWidth="1"/>
    <col min="4" max="4" width="15.5703125" customWidth="1"/>
    <col min="5" max="5" width="13.7109375" customWidth="1"/>
    <col min="6" max="6" width="13.42578125" customWidth="1"/>
    <col min="7" max="7" width="10.140625" customWidth="1"/>
    <col min="8" max="8" width="10.7109375" bestFit="1" customWidth="1"/>
    <col min="9" max="9" width="10.5703125" customWidth="1"/>
  </cols>
  <sheetData>
    <row r="2" spans="1:9" ht="15.75" x14ac:dyDescent="0.25">
      <c r="A2" s="20" t="s">
        <v>38</v>
      </c>
      <c r="B2" s="20"/>
      <c r="C2" s="20"/>
      <c r="D2" s="20"/>
      <c r="E2" s="20"/>
      <c r="F2" s="20"/>
      <c r="G2" s="20"/>
      <c r="H2" s="20"/>
      <c r="I2" s="20"/>
    </row>
    <row r="3" spans="1:9" ht="15.75" x14ac:dyDescent="0.25">
      <c r="A3" s="20" t="s">
        <v>46</v>
      </c>
      <c r="B3" s="20"/>
      <c r="C3" s="20"/>
      <c r="D3" s="20"/>
      <c r="E3" s="20"/>
      <c r="F3" s="20"/>
      <c r="G3" s="20"/>
      <c r="H3" s="20"/>
      <c r="I3" s="20"/>
    </row>
    <row r="4" spans="1:9" ht="15.75" x14ac:dyDescent="0.25">
      <c r="A4" s="4"/>
      <c r="B4" s="4"/>
      <c r="C4" s="4"/>
      <c r="D4" s="4"/>
      <c r="E4" s="4"/>
      <c r="F4" s="4"/>
      <c r="G4" s="4"/>
      <c r="H4" s="4"/>
      <c r="I4" s="4"/>
    </row>
    <row r="5" spans="1:9" ht="15.95" customHeight="1" x14ac:dyDescent="0.25">
      <c r="A5" s="33" t="s">
        <v>0</v>
      </c>
      <c r="B5" s="33" t="s">
        <v>1</v>
      </c>
      <c r="C5" s="19" t="s">
        <v>42</v>
      </c>
      <c r="D5" s="29" t="s">
        <v>39</v>
      </c>
      <c r="E5" s="29"/>
      <c r="F5" s="29"/>
      <c r="G5" s="19" t="s">
        <v>27</v>
      </c>
      <c r="H5" s="19" t="s">
        <v>28</v>
      </c>
      <c r="I5" s="19" t="s">
        <v>29</v>
      </c>
    </row>
    <row r="6" spans="1:9" ht="15.95" customHeight="1" x14ac:dyDescent="0.25">
      <c r="A6" s="34"/>
      <c r="B6" s="34"/>
      <c r="C6" s="19"/>
      <c r="D6" s="19" t="s">
        <v>40</v>
      </c>
      <c r="E6" s="19" t="s">
        <v>39</v>
      </c>
      <c r="F6" s="19"/>
      <c r="G6" s="19"/>
      <c r="H6" s="19"/>
      <c r="I6" s="19"/>
    </row>
    <row r="7" spans="1:9" ht="48" customHeight="1" x14ac:dyDescent="0.25">
      <c r="A7" s="34"/>
      <c r="B7" s="34"/>
      <c r="C7" s="19"/>
      <c r="D7" s="19"/>
      <c r="E7" s="7" t="s">
        <v>43</v>
      </c>
      <c r="F7" s="7" t="s">
        <v>41</v>
      </c>
      <c r="G7" s="19"/>
      <c r="H7" s="19"/>
      <c r="I7" s="19"/>
    </row>
    <row r="8" spans="1:9" ht="15.95" customHeight="1" x14ac:dyDescent="0.25">
      <c r="A8" s="24" t="s">
        <v>3</v>
      </c>
      <c r="B8" s="25"/>
      <c r="C8" s="25"/>
      <c r="D8" s="25"/>
      <c r="E8" s="25"/>
      <c r="F8" s="25"/>
      <c r="G8" s="25"/>
      <c r="H8" s="25"/>
      <c r="I8" s="26"/>
    </row>
    <row r="9" spans="1:9" ht="15.95" customHeight="1" x14ac:dyDescent="0.25">
      <c r="A9" s="2" t="s">
        <v>4</v>
      </c>
      <c r="B9" s="3" t="s">
        <v>5</v>
      </c>
      <c r="C9" s="13">
        <v>1569364</v>
      </c>
      <c r="D9" s="14">
        <v>1475288</v>
      </c>
      <c r="E9" s="14">
        <v>32979</v>
      </c>
      <c r="F9" s="14">
        <v>14021</v>
      </c>
      <c r="G9" s="14">
        <v>12600</v>
      </c>
      <c r="H9" s="14">
        <v>16050</v>
      </c>
      <c r="I9" s="14">
        <v>65426</v>
      </c>
    </row>
    <row r="10" spans="1:9" ht="15.95" customHeight="1" x14ac:dyDescent="0.25">
      <c r="A10" s="2" t="s">
        <v>6</v>
      </c>
      <c r="B10" s="3" t="s">
        <v>7</v>
      </c>
      <c r="C10" s="13">
        <v>1263700</v>
      </c>
      <c r="D10" s="14">
        <v>1249503</v>
      </c>
      <c r="E10" s="15">
        <v>3433</v>
      </c>
      <c r="F10" s="14">
        <v>15052</v>
      </c>
      <c r="G10" s="14">
        <v>3912</v>
      </c>
      <c r="H10" s="14">
        <v>1500</v>
      </c>
      <c r="I10" s="14">
        <v>8785</v>
      </c>
    </row>
    <row r="11" spans="1:9" ht="15.95" customHeight="1" x14ac:dyDescent="0.25">
      <c r="A11" s="2" t="s">
        <v>8</v>
      </c>
      <c r="B11" s="3" t="s">
        <v>9</v>
      </c>
      <c r="C11" s="13">
        <v>1165821</v>
      </c>
      <c r="D11" s="14">
        <v>1085217</v>
      </c>
      <c r="E11" s="15">
        <v>0</v>
      </c>
      <c r="F11" s="14">
        <v>13529</v>
      </c>
      <c r="G11" s="14">
        <v>8684</v>
      </c>
      <c r="H11" s="14">
        <v>300</v>
      </c>
      <c r="I11" s="14">
        <v>71620</v>
      </c>
    </row>
    <row r="12" spans="1:9" ht="15.95" customHeight="1" x14ac:dyDescent="0.25">
      <c r="A12" s="2" t="s">
        <v>10</v>
      </c>
      <c r="B12" s="3" t="s">
        <v>11</v>
      </c>
      <c r="C12" s="13">
        <v>323536.78999999998</v>
      </c>
      <c r="D12" s="14">
        <v>274100</v>
      </c>
      <c r="E12" s="14">
        <v>1577.58</v>
      </c>
      <c r="F12" s="14">
        <v>6500</v>
      </c>
      <c r="G12" s="14">
        <v>978.86</v>
      </c>
      <c r="H12" s="14">
        <v>126.38</v>
      </c>
      <c r="I12" s="14">
        <v>48331.55</v>
      </c>
    </row>
    <row r="13" spans="1:9" ht="15.95" customHeight="1" x14ac:dyDescent="0.25">
      <c r="A13" s="2" t="s">
        <v>12</v>
      </c>
      <c r="B13" s="3" t="s">
        <v>13</v>
      </c>
      <c r="C13" s="13">
        <v>499720.5</v>
      </c>
      <c r="D13" s="14">
        <v>482418.16</v>
      </c>
      <c r="E13" s="14">
        <v>1691.19</v>
      </c>
      <c r="F13" s="14">
        <v>5735.95</v>
      </c>
      <c r="G13" s="14">
        <v>8797.7199999999993</v>
      </c>
      <c r="H13" s="14">
        <v>524.66999999999996</v>
      </c>
      <c r="I13" s="14">
        <v>7980</v>
      </c>
    </row>
    <row r="14" spans="1:9" ht="15.95" customHeight="1" x14ac:dyDescent="0.25">
      <c r="A14" s="2" t="s">
        <v>14</v>
      </c>
      <c r="B14" s="3" t="s">
        <v>15</v>
      </c>
      <c r="C14" s="13">
        <v>689364.57</v>
      </c>
      <c r="D14" s="14">
        <v>683602.86</v>
      </c>
      <c r="E14" s="14">
        <v>4960.29</v>
      </c>
      <c r="F14" s="14">
        <v>8036.63</v>
      </c>
      <c r="G14" s="14">
        <v>1055.9100000000001</v>
      </c>
      <c r="H14" s="14">
        <v>641.79999999999995</v>
      </c>
      <c r="I14" s="14">
        <v>4064</v>
      </c>
    </row>
    <row r="15" spans="1:9" ht="15.95" customHeight="1" x14ac:dyDescent="0.25">
      <c r="A15" s="2" t="s">
        <v>16</v>
      </c>
      <c r="B15" s="3" t="s">
        <v>17</v>
      </c>
      <c r="C15" s="13">
        <v>1088419</v>
      </c>
      <c r="D15" s="14">
        <v>1037970</v>
      </c>
      <c r="E15" s="15">
        <v>0</v>
      </c>
      <c r="F15" s="14">
        <v>9171</v>
      </c>
      <c r="G15" s="14">
        <v>3200</v>
      </c>
      <c r="H15" s="14">
        <v>12363</v>
      </c>
      <c r="I15" s="14">
        <v>34886</v>
      </c>
    </row>
    <row r="16" spans="1:9" ht="15.95" customHeight="1" x14ac:dyDescent="0.25">
      <c r="A16" s="30" t="s">
        <v>18</v>
      </c>
      <c r="B16" s="21"/>
      <c r="C16" s="8">
        <f t="shared" ref="C16:I16" si="0">SUM(C9:C15)</f>
        <v>6599925.8600000003</v>
      </c>
      <c r="D16" s="8">
        <f t="shared" si="0"/>
        <v>6288099.0200000005</v>
      </c>
      <c r="E16" s="8">
        <f t="shared" si="0"/>
        <v>44641.060000000005</v>
      </c>
      <c r="F16" s="8">
        <f t="shared" si="0"/>
        <v>72045.579999999987</v>
      </c>
      <c r="G16" s="8">
        <f t="shared" si="0"/>
        <v>39228.490000000005</v>
      </c>
      <c r="H16" s="8">
        <f t="shared" si="0"/>
        <v>31505.85</v>
      </c>
      <c r="I16" s="8">
        <f t="shared" si="0"/>
        <v>241092.55</v>
      </c>
    </row>
    <row r="17" spans="1:9" ht="15.95" customHeight="1" x14ac:dyDescent="0.25">
      <c r="A17" s="21" t="s">
        <v>44</v>
      </c>
      <c r="B17" s="22"/>
      <c r="C17" s="8">
        <f t="shared" ref="C17:I17" si="1">C16/105</f>
        <v>62856.436761904763</v>
      </c>
      <c r="D17" s="8">
        <f t="shared" si="1"/>
        <v>59886.657333333336</v>
      </c>
      <c r="E17" s="8">
        <f t="shared" si="1"/>
        <v>425.15295238095246</v>
      </c>
      <c r="F17" s="8">
        <f t="shared" si="1"/>
        <v>686.14838095238088</v>
      </c>
      <c r="G17" s="8">
        <f t="shared" si="1"/>
        <v>373.60466666666673</v>
      </c>
      <c r="H17" s="8">
        <f t="shared" si="1"/>
        <v>300.05571428571426</v>
      </c>
      <c r="I17" s="8">
        <f t="shared" si="1"/>
        <v>2296.1195238095238</v>
      </c>
    </row>
    <row r="18" spans="1:9" ht="15.95" customHeight="1" x14ac:dyDescent="0.25">
      <c r="A18" s="35" t="s">
        <v>19</v>
      </c>
      <c r="B18" s="36"/>
      <c r="C18" s="36"/>
      <c r="D18" s="36"/>
      <c r="E18" s="36"/>
      <c r="F18" s="36"/>
      <c r="G18" s="36"/>
      <c r="H18" s="36"/>
      <c r="I18" s="37"/>
    </row>
    <row r="19" spans="1:9" ht="15.95" customHeight="1" x14ac:dyDescent="0.25">
      <c r="A19" s="2" t="s">
        <v>4</v>
      </c>
      <c r="B19" s="3" t="s">
        <v>20</v>
      </c>
      <c r="C19" s="13">
        <v>1111529</v>
      </c>
      <c r="D19" s="14">
        <v>1027265</v>
      </c>
      <c r="E19" s="14">
        <v>1500</v>
      </c>
      <c r="F19" s="14">
        <v>15000</v>
      </c>
      <c r="G19" s="14">
        <v>3389</v>
      </c>
      <c r="H19" s="14">
        <v>19613</v>
      </c>
      <c r="I19" s="14">
        <v>61262</v>
      </c>
    </row>
    <row r="20" spans="1:9" ht="15.95" customHeight="1" x14ac:dyDescent="0.25">
      <c r="A20" s="2" t="s">
        <v>6</v>
      </c>
      <c r="B20" s="3" t="s">
        <v>21</v>
      </c>
      <c r="C20" s="13">
        <v>316579</v>
      </c>
      <c r="D20" s="14">
        <v>308761</v>
      </c>
      <c r="E20" s="15">
        <v>0</v>
      </c>
      <c r="F20" s="14">
        <v>8491</v>
      </c>
      <c r="G20" s="14">
        <v>47</v>
      </c>
      <c r="H20" s="14">
        <v>5085</v>
      </c>
      <c r="I20" s="14">
        <v>2686</v>
      </c>
    </row>
    <row r="21" spans="1:9" ht="15.95" customHeight="1" x14ac:dyDescent="0.25">
      <c r="A21" s="2" t="s">
        <v>8</v>
      </c>
      <c r="B21" s="3" t="s">
        <v>22</v>
      </c>
      <c r="C21" s="13">
        <v>821492.93</v>
      </c>
      <c r="D21" s="14">
        <v>789119</v>
      </c>
      <c r="E21" s="15">
        <v>0</v>
      </c>
      <c r="F21" s="14">
        <v>12864.99</v>
      </c>
      <c r="G21" s="14">
        <v>2407.6799999999998</v>
      </c>
      <c r="H21" s="14">
        <v>473.25</v>
      </c>
      <c r="I21" s="14">
        <v>29493</v>
      </c>
    </row>
    <row r="22" spans="1:9" ht="15.95" customHeight="1" x14ac:dyDescent="0.25">
      <c r="A22" s="2" t="s">
        <v>10</v>
      </c>
      <c r="B22" s="3" t="s">
        <v>23</v>
      </c>
      <c r="C22" s="13">
        <v>1082002.0900000001</v>
      </c>
      <c r="D22" s="14">
        <v>1016460.48</v>
      </c>
      <c r="E22" s="15">
        <v>640</v>
      </c>
      <c r="F22" s="14">
        <v>12027</v>
      </c>
      <c r="G22" s="14">
        <v>2192.2800000000002</v>
      </c>
      <c r="H22" s="14">
        <v>1212.23</v>
      </c>
      <c r="I22" s="14">
        <v>62137.1</v>
      </c>
    </row>
    <row r="23" spans="1:9" ht="15.95" customHeight="1" x14ac:dyDescent="0.25">
      <c r="A23" s="30" t="s">
        <v>18</v>
      </c>
      <c r="B23" s="21"/>
      <c r="C23" s="8">
        <f t="shared" ref="C23:I23" si="2">SUM(C19:C22)</f>
        <v>3331603.0200000005</v>
      </c>
      <c r="D23" s="8">
        <f t="shared" si="2"/>
        <v>3141605.48</v>
      </c>
      <c r="E23" s="8">
        <f t="shared" si="2"/>
        <v>2140</v>
      </c>
      <c r="F23" s="8">
        <f t="shared" si="2"/>
        <v>48382.99</v>
      </c>
      <c r="G23" s="8">
        <f t="shared" si="2"/>
        <v>8035.9600000000009</v>
      </c>
      <c r="H23" s="8">
        <f t="shared" si="2"/>
        <v>26383.48</v>
      </c>
      <c r="I23" s="8">
        <f t="shared" si="2"/>
        <v>155578.1</v>
      </c>
    </row>
    <row r="24" spans="1:9" ht="15.95" customHeight="1" x14ac:dyDescent="0.25">
      <c r="A24" s="21" t="s">
        <v>44</v>
      </c>
      <c r="B24" s="23"/>
      <c r="C24" s="8">
        <f t="shared" ref="C24:I24" si="3">C23/87</f>
        <v>38294.287586206905</v>
      </c>
      <c r="D24" s="8">
        <f t="shared" si="3"/>
        <v>36110.407816091953</v>
      </c>
      <c r="E24" s="8">
        <f t="shared" si="3"/>
        <v>24.597701149425287</v>
      </c>
      <c r="F24" s="8">
        <f t="shared" si="3"/>
        <v>556.12632183908045</v>
      </c>
      <c r="G24" s="8">
        <f t="shared" si="3"/>
        <v>92.367356321839097</v>
      </c>
      <c r="H24" s="8">
        <f t="shared" si="3"/>
        <v>303.2583908045977</v>
      </c>
      <c r="I24" s="8">
        <f t="shared" si="3"/>
        <v>1788.2540229885058</v>
      </c>
    </row>
    <row r="25" spans="1:9" ht="30.75" customHeight="1" x14ac:dyDescent="0.25">
      <c r="A25" s="31" t="s">
        <v>24</v>
      </c>
      <c r="B25" s="32"/>
      <c r="C25" s="9">
        <f t="shared" ref="C25:I25" si="4">SUM(C16,C23)</f>
        <v>9931528.8800000008</v>
      </c>
      <c r="D25" s="9">
        <f t="shared" si="4"/>
        <v>9429704.5</v>
      </c>
      <c r="E25" s="9">
        <f t="shared" si="4"/>
        <v>46781.060000000005</v>
      </c>
      <c r="F25" s="9">
        <f t="shared" si="4"/>
        <v>120428.56999999998</v>
      </c>
      <c r="G25" s="9">
        <f t="shared" si="4"/>
        <v>47264.450000000004</v>
      </c>
      <c r="H25" s="9">
        <f t="shared" si="4"/>
        <v>57889.33</v>
      </c>
      <c r="I25" s="9">
        <f t="shared" si="4"/>
        <v>396670.65</v>
      </c>
    </row>
    <row r="26" spans="1:9" ht="31.5" customHeight="1" x14ac:dyDescent="0.25">
      <c r="A26" s="27" t="s">
        <v>25</v>
      </c>
      <c r="B26" s="28"/>
      <c r="C26" s="9">
        <f t="shared" ref="C26:I26" si="5">C25/192</f>
        <v>51726.712916666671</v>
      </c>
      <c r="D26" s="9">
        <f t="shared" si="5"/>
        <v>49113.044270833336</v>
      </c>
      <c r="E26" s="9">
        <f t="shared" si="5"/>
        <v>243.65135416666669</v>
      </c>
      <c r="F26" s="9">
        <f t="shared" si="5"/>
        <v>627.23213541666655</v>
      </c>
      <c r="G26" s="9">
        <f t="shared" si="5"/>
        <v>246.16901041666668</v>
      </c>
      <c r="H26" s="9">
        <f t="shared" si="5"/>
        <v>301.50692708333332</v>
      </c>
      <c r="I26" s="9">
        <f t="shared" si="5"/>
        <v>2065.9929687500003</v>
      </c>
    </row>
  </sheetData>
  <mergeCells count="19">
    <mergeCell ref="A2:I2"/>
    <mergeCell ref="A26:B26"/>
    <mergeCell ref="C5:C7"/>
    <mergeCell ref="D5:F5"/>
    <mergeCell ref="D6:D7"/>
    <mergeCell ref="E6:F6"/>
    <mergeCell ref="A16:B16"/>
    <mergeCell ref="A23:B23"/>
    <mergeCell ref="A25:B25"/>
    <mergeCell ref="A5:A7"/>
    <mergeCell ref="B5:B7"/>
    <mergeCell ref="A18:I18"/>
    <mergeCell ref="G5:G7"/>
    <mergeCell ref="H5:H7"/>
    <mergeCell ref="A3:I3"/>
    <mergeCell ref="A17:B17"/>
    <mergeCell ref="A24:B24"/>
    <mergeCell ref="I5:I7"/>
    <mergeCell ref="A8:I8"/>
  </mergeCells>
  <pageMargins left="0.25" right="0.25" top="0.75" bottom="0.75" header="0.3" footer="0.3"/>
  <pageSetup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M24"/>
  <sheetViews>
    <sheetView tabSelected="1" topLeftCell="A23" workbookViewId="0">
      <selection activeCell="Z31" sqref="Z31"/>
    </sheetView>
  </sheetViews>
  <sheetFormatPr defaultRowHeight="15" x14ac:dyDescent="0.25"/>
  <cols>
    <col min="1" max="1" width="6" customWidth="1"/>
    <col min="2" max="2" width="26.5703125" customWidth="1"/>
    <col min="3" max="3" width="10.42578125" customWidth="1"/>
    <col min="4" max="4" width="12.140625" customWidth="1"/>
    <col min="5" max="5" width="9.28515625" customWidth="1"/>
    <col min="6" max="6" width="9.7109375" customWidth="1"/>
    <col min="7" max="7" width="10.140625" customWidth="1"/>
    <col min="8" max="8" width="9.5703125" customWidth="1"/>
    <col min="9" max="9" width="11.42578125" customWidth="1"/>
    <col min="10" max="10" width="10.85546875" customWidth="1"/>
    <col min="11" max="11" width="8.85546875" customWidth="1"/>
    <col min="12" max="12" width="8" customWidth="1"/>
    <col min="13" max="13" width="10.28515625" customWidth="1"/>
  </cols>
  <sheetData>
    <row r="2" spans="1:13" ht="15.75" x14ac:dyDescent="0.25">
      <c r="A2" s="20" t="s">
        <v>47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15.95" customHeight="1" x14ac:dyDescent="0.25">
      <c r="A4" s="33" t="s">
        <v>0</v>
      </c>
      <c r="B4" s="33" t="s">
        <v>1</v>
      </c>
      <c r="C4" s="19" t="s">
        <v>2</v>
      </c>
      <c r="D4" s="38" t="s">
        <v>30</v>
      </c>
      <c r="E4" s="40" t="s">
        <v>31</v>
      </c>
      <c r="F4" s="41"/>
      <c r="G4" s="41"/>
      <c r="H4" s="41"/>
      <c r="I4" s="42"/>
      <c r="J4" s="38" t="s">
        <v>34</v>
      </c>
      <c r="K4" s="19" t="s">
        <v>35</v>
      </c>
      <c r="L4" s="19"/>
      <c r="M4" s="29" t="s">
        <v>37</v>
      </c>
    </row>
    <row r="5" spans="1:13" ht="30" customHeight="1" x14ac:dyDescent="0.25">
      <c r="A5" s="34"/>
      <c r="B5" s="34"/>
      <c r="C5" s="19"/>
      <c r="D5" s="39"/>
      <c r="E5" s="5" t="s">
        <v>2</v>
      </c>
      <c r="F5" s="1" t="s">
        <v>32</v>
      </c>
      <c r="G5" s="1" t="s">
        <v>26</v>
      </c>
      <c r="H5" s="1" t="s">
        <v>45</v>
      </c>
      <c r="I5" s="1" t="s">
        <v>33</v>
      </c>
      <c r="J5" s="39"/>
      <c r="K5" s="6" t="s">
        <v>2</v>
      </c>
      <c r="L5" s="1" t="s">
        <v>36</v>
      </c>
      <c r="M5" s="29"/>
    </row>
    <row r="6" spans="1:13" ht="15.95" customHeight="1" x14ac:dyDescent="0.25">
      <c r="A6" s="43" t="s">
        <v>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5"/>
    </row>
    <row r="7" spans="1:13" ht="15.95" customHeight="1" x14ac:dyDescent="0.25">
      <c r="A7" s="2" t="s">
        <v>4</v>
      </c>
      <c r="B7" s="3" t="s">
        <v>5</v>
      </c>
      <c r="C7" s="14">
        <v>1542090</v>
      </c>
      <c r="D7" s="14">
        <v>1266567</v>
      </c>
      <c r="E7" s="14">
        <v>105488</v>
      </c>
      <c r="F7" s="14">
        <v>89979</v>
      </c>
      <c r="G7" s="14">
        <v>14021</v>
      </c>
      <c r="H7" s="14">
        <v>0</v>
      </c>
      <c r="I7" s="14">
        <v>1488</v>
      </c>
      <c r="J7" s="14">
        <v>4500</v>
      </c>
      <c r="K7" s="14">
        <v>18786</v>
      </c>
      <c r="L7" s="16">
        <f t="shared" ref="L7:L13" si="0">K7*100/C7</f>
        <v>1.2182168355932532</v>
      </c>
      <c r="M7" s="14">
        <v>146749</v>
      </c>
    </row>
    <row r="8" spans="1:13" ht="15.95" customHeight="1" x14ac:dyDescent="0.25">
      <c r="A8" s="2" t="s">
        <v>6</v>
      </c>
      <c r="B8" s="3" t="s">
        <v>7</v>
      </c>
      <c r="C8" s="14">
        <v>1263700</v>
      </c>
      <c r="D8" s="14">
        <v>957938</v>
      </c>
      <c r="E8" s="14">
        <v>99584</v>
      </c>
      <c r="F8" s="14">
        <v>84533</v>
      </c>
      <c r="G8" s="14">
        <v>15051</v>
      </c>
      <c r="H8" s="15">
        <v>0</v>
      </c>
      <c r="I8" s="15">
        <v>0</v>
      </c>
      <c r="J8" s="15">
        <v>0</v>
      </c>
      <c r="K8" s="15">
        <v>103900</v>
      </c>
      <c r="L8" s="16">
        <f t="shared" si="0"/>
        <v>8.2218881063543563</v>
      </c>
      <c r="M8" s="14">
        <v>102278</v>
      </c>
    </row>
    <row r="9" spans="1:13" ht="15.95" customHeight="1" x14ac:dyDescent="0.25">
      <c r="A9" s="2" t="s">
        <v>8</v>
      </c>
      <c r="B9" s="3" t="s">
        <v>9</v>
      </c>
      <c r="C9" s="14">
        <v>1171791</v>
      </c>
      <c r="D9" s="14">
        <v>799471</v>
      </c>
      <c r="E9" s="14">
        <v>59789</v>
      </c>
      <c r="F9" s="14">
        <v>46260</v>
      </c>
      <c r="G9" s="14">
        <v>13529</v>
      </c>
      <c r="H9" s="14">
        <v>0</v>
      </c>
      <c r="I9" s="15">
        <v>0</v>
      </c>
      <c r="J9" s="15">
        <v>0</v>
      </c>
      <c r="K9" s="14">
        <v>34354</v>
      </c>
      <c r="L9" s="16">
        <f t="shared" si="0"/>
        <v>2.9317514812795116</v>
      </c>
      <c r="M9" s="14">
        <v>278177</v>
      </c>
    </row>
    <row r="10" spans="1:13" ht="15.95" customHeight="1" x14ac:dyDescent="0.25">
      <c r="A10" s="2" t="s">
        <v>10</v>
      </c>
      <c r="B10" s="3" t="s">
        <v>11</v>
      </c>
      <c r="C10" s="14">
        <v>294317.58</v>
      </c>
      <c r="D10" s="14">
        <v>218500</v>
      </c>
      <c r="E10" s="14">
        <v>21117.58</v>
      </c>
      <c r="F10" s="14">
        <v>14617.58</v>
      </c>
      <c r="G10" s="14">
        <v>6500</v>
      </c>
      <c r="H10" s="15">
        <v>0</v>
      </c>
      <c r="I10" s="15">
        <v>0</v>
      </c>
      <c r="J10" s="15">
        <v>0</v>
      </c>
      <c r="K10" s="15">
        <v>2700</v>
      </c>
      <c r="L10" s="16">
        <f t="shared" si="0"/>
        <v>0.91737639321443176</v>
      </c>
      <c r="M10" s="14">
        <v>52000</v>
      </c>
    </row>
    <row r="11" spans="1:13" ht="15.95" customHeight="1" x14ac:dyDescent="0.25">
      <c r="A11" s="2" t="s">
        <v>12</v>
      </c>
      <c r="B11" s="3" t="s">
        <v>13</v>
      </c>
      <c r="C11" s="14">
        <v>520084.55</v>
      </c>
      <c r="D11" s="14">
        <v>410999.42</v>
      </c>
      <c r="E11" s="14">
        <v>27791.14</v>
      </c>
      <c r="F11" s="14">
        <v>22055.19</v>
      </c>
      <c r="G11" s="14">
        <v>5736</v>
      </c>
      <c r="H11" s="15">
        <v>0</v>
      </c>
      <c r="I11" s="15">
        <v>0</v>
      </c>
      <c r="J11" s="15">
        <v>0</v>
      </c>
      <c r="K11" s="14">
        <v>7601</v>
      </c>
      <c r="L11" s="16">
        <f t="shared" si="0"/>
        <v>1.4614931360679722</v>
      </c>
      <c r="M11" s="14">
        <v>73693</v>
      </c>
    </row>
    <row r="12" spans="1:13" ht="15.95" customHeight="1" x14ac:dyDescent="0.25">
      <c r="A12" s="2" t="s">
        <v>14</v>
      </c>
      <c r="B12" s="3" t="s">
        <v>15</v>
      </c>
      <c r="C12" s="14">
        <v>734492.83</v>
      </c>
      <c r="D12" s="14">
        <v>521820.72</v>
      </c>
      <c r="E12" s="14">
        <v>32155.360000000001</v>
      </c>
      <c r="F12" s="14">
        <v>24118.73</v>
      </c>
      <c r="G12" s="14">
        <v>8037</v>
      </c>
      <c r="H12" s="14">
        <v>0</v>
      </c>
      <c r="I12" s="14">
        <v>0</v>
      </c>
      <c r="J12" s="15">
        <v>2404</v>
      </c>
      <c r="K12" s="15">
        <v>575</v>
      </c>
      <c r="L12" s="16">
        <f t="shared" si="0"/>
        <v>7.8285311512162753E-2</v>
      </c>
      <c r="M12" s="14">
        <v>177538</v>
      </c>
    </row>
    <row r="13" spans="1:13" ht="15.95" customHeight="1" x14ac:dyDescent="0.25">
      <c r="A13" s="2" t="s">
        <v>16</v>
      </c>
      <c r="B13" s="3" t="s">
        <v>17</v>
      </c>
      <c r="C13" s="14">
        <v>1088419</v>
      </c>
      <c r="D13" s="14">
        <v>850020</v>
      </c>
      <c r="E13" s="14">
        <v>55135</v>
      </c>
      <c r="F13" s="14">
        <v>45964</v>
      </c>
      <c r="G13" s="14">
        <v>9171</v>
      </c>
      <c r="H13" s="15">
        <v>0</v>
      </c>
      <c r="I13" s="15">
        <v>0</v>
      </c>
      <c r="J13" s="15">
        <v>0</v>
      </c>
      <c r="K13" s="14">
        <v>0</v>
      </c>
      <c r="L13" s="16">
        <f t="shared" si="0"/>
        <v>0</v>
      </c>
      <c r="M13" s="14">
        <v>183264</v>
      </c>
    </row>
    <row r="14" spans="1:13" ht="15.95" customHeight="1" x14ac:dyDescent="0.25">
      <c r="A14" s="30" t="s">
        <v>18</v>
      </c>
      <c r="B14" s="21"/>
      <c r="C14" s="8">
        <f t="shared" ref="C14:K14" si="1">SUM(C7:C13)</f>
        <v>6614894.96</v>
      </c>
      <c r="D14" s="8">
        <f t="shared" si="1"/>
        <v>5025316.1399999997</v>
      </c>
      <c r="E14" s="8">
        <f t="shared" si="1"/>
        <v>401060.08</v>
      </c>
      <c r="F14" s="8">
        <f t="shared" si="1"/>
        <v>327527.5</v>
      </c>
      <c r="G14" s="8">
        <f t="shared" si="1"/>
        <v>72045</v>
      </c>
      <c r="H14" s="8">
        <f t="shared" si="1"/>
        <v>0</v>
      </c>
      <c r="I14" s="8">
        <f t="shared" si="1"/>
        <v>1488</v>
      </c>
      <c r="J14" s="8">
        <f t="shared" si="1"/>
        <v>6904</v>
      </c>
      <c r="K14" s="8">
        <f t="shared" si="1"/>
        <v>167916</v>
      </c>
      <c r="L14" s="11">
        <f>SUM(L7:L13)</f>
        <v>14.829011264021689</v>
      </c>
      <c r="M14" s="8">
        <f>SUM(M7:M13)</f>
        <v>1013699</v>
      </c>
    </row>
    <row r="15" spans="1:13" ht="15.95" customHeight="1" x14ac:dyDescent="0.25">
      <c r="A15" s="30" t="s">
        <v>44</v>
      </c>
      <c r="B15" s="30"/>
      <c r="C15" s="8">
        <f t="shared" ref="C15:M15" si="2">C14/105</f>
        <v>62998.999619047616</v>
      </c>
      <c r="D15" s="8">
        <f t="shared" si="2"/>
        <v>47860.153714285712</v>
      </c>
      <c r="E15" s="8">
        <f t="shared" si="2"/>
        <v>3819.6198095238096</v>
      </c>
      <c r="F15" s="8">
        <f t="shared" si="2"/>
        <v>3119.3095238095239</v>
      </c>
      <c r="G15" s="8">
        <f t="shared" si="2"/>
        <v>686.14285714285711</v>
      </c>
      <c r="H15" s="8">
        <f t="shared" si="2"/>
        <v>0</v>
      </c>
      <c r="I15" s="8">
        <f t="shared" si="2"/>
        <v>14.171428571428571</v>
      </c>
      <c r="J15" s="8">
        <f t="shared" si="2"/>
        <v>65.752380952380946</v>
      </c>
      <c r="K15" s="8">
        <f t="shared" si="2"/>
        <v>1599.2</v>
      </c>
      <c r="L15" s="11">
        <f t="shared" si="2"/>
        <v>0.14122867870496847</v>
      </c>
      <c r="M15" s="8">
        <f t="shared" si="2"/>
        <v>9654.2761904761901</v>
      </c>
    </row>
    <row r="16" spans="1:13" ht="15.95" customHeight="1" x14ac:dyDescent="0.25">
      <c r="A16" s="43" t="s">
        <v>19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5"/>
    </row>
    <row r="17" spans="1:13" ht="15.95" customHeight="1" x14ac:dyDescent="0.25">
      <c r="A17" s="2" t="s">
        <v>4</v>
      </c>
      <c r="B17" s="3" t="s">
        <v>20</v>
      </c>
      <c r="C17" s="14">
        <v>1027265</v>
      </c>
      <c r="D17" s="14">
        <v>703510</v>
      </c>
      <c r="E17" s="14">
        <v>46540</v>
      </c>
      <c r="F17" s="14">
        <v>31540</v>
      </c>
      <c r="G17" s="14">
        <v>15000</v>
      </c>
      <c r="H17" s="15">
        <v>0</v>
      </c>
      <c r="I17" s="15">
        <v>0</v>
      </c>
      <c r="J17" s="15">
        <v>0</v>
      </c>
      <c r="K17" s="14">
        <v>15909</v>
      </c>
      <c r="L17" s="16">
        <f>K17*100/C17</f>
        <v>1.5486753661421346</v>
      </c>
      <c r="M17" s="14">
        <v>261306</v>
      </c>
    </row>
    <row r="18" spans="1:13" ht="15.95" customHeight="1" x14ac:dyDescent="0.25">
      <c r="A18" s="2" t="s">
        <v>6</v>
      </c>
      <c r="B18" s="3" t="s">
        <v>21</v>
      </c>
      <c r="C18" s="14">
        <v>316579</v>
      </c>
      <c r="D18" s="14">
        <v>247046</v>
      </c>
      <c r="E18" s="14">
        <v>26210</v>
      </c>
      <c r="F18" s="14">
        <v>17719</v>
      </c>
      <c r="G18" s="14">
        <v>8491</v>
      </c>
      <c r="H18" s="15">
        <v>0</v>
      </c>
      <c r="I18" s="15">
        <v>0</v>
      </c>
      <c r="J18" s="15">
        <v>0</v>
      </c>
      <c r="K18" s="15">
        <v>0</v>
      </c>
      <c r="L18" s="16">
        <f>K18*100/C18</f>
        <v>0</v>
      </c>
      <c r="M18" s="14">
        <v>43323</v>
      </c>
    </row>
    <row r="19" spans="1:13" ht="15.95" customHeight="1" x14ac:dyDescent="0.25">
      <c r="A19" s="2" t="s">
        <v>8</v>
      </c>
      <c r="B19" s="3" t="s">
        <v>22</v>
      </c>
      <c r="C19" s="14">
        <v>821492.93</v>
      </c>
      <c r="D19" s="14">
        <v>677195</v>
      </c>
      <c r="E19" s="14">
        <v>39432.99</v>
      </c>
      <c r="F19" s="14">
        <v>26568</v>
      </c>
      <c r="G19" s="14">
        <v>12865</v>
      </c>
      <c r="H19" s="15">
        <v>0</v>
      </c>
      <c r="I19" s="15">
        <v>0</v>
      </c>
      <c r="J19" s="15">
        <v>0</v>
      </c>
      <c r="K19" s="14">
        <v>4755</v>
      </c>
      <c r="L19" s="16">
        <f>K19*100/C19</f>
        <v>0.57882421459184075</v>
      </c>
      <c r="M19" s="14">
        <v>100110</v>
      </c>
    </row>
    <row r="20" spans="1:13" ht="15.95" customHeight="1" x14ac:dyDescent="0.25">
      <c r="A20" s="2" t="s">
        <v>10</v>
      </c>
      <c r="B20" s="3" t="s">
        <v>23</v>
      </c>
      <c r="C20" s="14">
        <v>1080579.46</v>
      </c>
      <c r="D20" s="14">
        <v>870951</v>
      </c>
      <c r="E20" s="14">
        <v>59007.93</v>
      </c>
      <c r="F20" s="14">
        <v>46908</v>
      </c>
      <c r="G20" s="14">
        <v>12027</v>
      </c>
      <c r="H20" s="15">
        <v>73</v>
      </c>
      <c r="I20" s="15">
        <v>0</v>
      </c>
      <c r="J20" s="15">
        <v>0</v>
      </c>
      <c r="K20" s="14">
        <v>2420</v>
      </c>
      <c r="L20" s="16">
        <f>K20*100/C20</f>
        <v>0.22395391450435306</v>
      </c>
      <c r="M20" s="14">
        <v>148201</v>
      </c>
    </row>
    <row r="21" spans="1:13" ht="15.95" customHeight="1" x14ac:dyDescent="0.25">
      <c r="A21" s="30" t="s">
        <v>18</v>
      </c>
      <c r="B21" s="21"/>
      <c r="C21" s="8">
        <f t="shared" ref="C21:H21" si="3">SUM(C17:C20)</f>
        <v>3245916.39</v>
      </c>
      <c r="D21" s="8">
        <f t="shared" si="3"/>
        <v>2498702</v>
      </c>
      <c r="E21" s="8">
        <f t="shared" si="3"/>
        <v>171190.91999999998</v>
      </c>
      <c r="F21" s="8">
        <f t="shared" si="3"/>
        <v>122735</v>
      </c>
      <c r="G21" s="8">
        <f t="shared" si="3"/>
        <v>48383</v>
      </c>
      <c r="H21" s="8">
        <f t="shared" si="3"/>
        <v>73</v>
      </c>
      <c r="I21" s="8">
        <v>0</v>
      </c>
      <c r="J21" s="8">
        <v>0</v>
      </c>
      <c r="K21" s="8">
        <f>SUM(K17:K20)</f>
        <v>23084</v>
      </c>
      <c r="L21" s="11">
        <f>SUM(L17:L20)</f>
        <v>2.3514534952383284</v>
      </c>
      <c r="M21" s="8">
        <f>SUM(M17:M20)</f>
        <v>552940</v>
      </c>
    </row>
    <row r="22" spans="1:13" ht="15.95" customHeight="1" x14ac:dyDescent="0.25">
      <c r="A22" s="30" t="s">
        <v>44</v>
      </c>
      <c r="B22" s="30"/>
      <c r="C22" s="8">
        <f t="shared" ref="C22:H22" si="4">C21/87</f>
        <v>37309.38379310345</v>
      </c>
      <c r="D22" s="8">
        <f t="shared" si="4"/>
        <v>28720.712643678162</v>
      </c>
      <c r="E22" s="8">
        <f t="shared" si="4"/>
        <v>1967.7117241379308</v>
      </c>
      <c r="F22" s="8">
        <f t="shared" si="4"/>
        <v>1410.7471264367816</v>
      </c>
      <c r="G22" s="8">
        <f t="shared" si="4"/>
        <v>556.12643678160919</v>
      </c>
      <c r="H22" s="11">
        <f t="shared" si="4"/>
        <v>0.83908045977011492</v>
      </c>
      <c r="I22" s="8">
        <v>0</v>
      </c>
      <c r="J22" s="8">
        <v>0</v>
      </c>
      <c r="K22" s="8">
        <f>K21/87</f>
        <v>265.33333333333331</v>
      </c>
      <c r="L22" s="17">
        <f>L21/87</f>
        <v>2.7028201094693428E-2</v>
      </c>
      <c r="M22" s="8">
        <f>M21/87</f>
        <v>6355.6321839080456</v>
      </c>
    </row>
    <row r="23" spans="1:13" ht="28.5" customHeight="1" x14ac:dyDescent="0.25">
      <c r="A23" s="31" t="s">
        <v>24</v>
      </c>
      <c r="B23" s="32"/>
      <c r="C23" s="10">
        <f t="shared" ref="C23:M23" si="5">SUM(C14,C21)</f>
        <v>9860811.3499999996</v>
      </c>
      <c r="D23" s="10">
        <f t="shared" si="5"/>
        <v>7524018.1399999997</v>
      </c>
      <c r="E23" s="10">
        <f t="shared" si="5"/>
        <v>572251</v>
      </c>
      <c r="F23" s="10">
        <f t="shared" si="5"/>
        <v>450262.5</v>
      </c>
      <c r="G23" s="10">
        <f t="shared" si="5"/>
        <v>120428</v>
      </c>
      <c r="H23" s="10">
        <f t="shared" si="5"/>
        <v>73</v>
      </c>
      <c r="I23" s="10">
        <f t="shared" si="5"/>
        <v>1488</v>
      </c>
      <c r="J23" s="10">
        <f t="shared" si="5"/>
        <v>6904</v>
      </c>
      <c r="K23" s="10">
        <f t="shared" si="5"/>
        <v>191000</v>
      </c>
      <c r="L23" s="12">
        <f>SUM(L14,L21)</f>
        <v>17.180464759260019</v>
      </c>
      <c r="M23" s="10">
        <f t="shared" si="5"/>
        <v>1566639</v>
      </c>
    </row>
    <row r="24" spans="1:13" ht="33.75" customHeight="1" x14ac:dyDescent="0.25">
      <c r="A24" s="31" t="s">
        <v>25</v>
      </c>
      <c r="B24" s="32"/>
      <c r="C24" s="10">
        <f t="shared" ref="C24:M24" si="6">C23/192</f>
        <v>51358.392447916667</v>
      </c>
      <c r="D24" s="10">
        <f t="shared" si="6"/>
        <v>39187.594479166662</v>
      </c>
      <c r="E24" s="10">
        <f t="shared" si="6"/>
        <v>2980.4739583333335</v>
      </c>
      <c r="F24" s="10">
        <f t="shared" si="6"/>
        <v>2345.1171875</v>
      </c>
      <c r="G24" s="10">
        <f t="shared" si="6"/>
        <v>627.22916666666663</v>
      </c>
      <c r="H24" s="18">
        <f t="shared" si="6"/>
        <v>0.38020833333333331</v>
      </c>
      <c r="I24" s="10">
        <f t="shared" si="6"/>
        <v>7.75</v>
      </c>
      <c r="J24" s="10">
        <f t="shared" si="6"/>
        <v>35.958333333333336</v>
      </c>
      <c r="K24" s="10">
        <f t="shared" si="6"/>
        <v>994.79166666666663</v>
      </c>
      <c r="L24" s="18">
        <f t="shared" si="6"/>
        <v>8.9481587287812595E-2</v>
      </c>
      <c r="M24" s="10">
        <f t="shared" si="6"/>
        <v>8159.578125</v>
      </c>
    </row>
  </sheetData>
  <mergeCells count="17">
    <mergeCell ref="A2:M2"/>
    <mergeCell ref="A4:A5"/>
    <mergeCell ref="B4:B5"/>
    <mergeCell ref="C4:C5"/>
    <mergeCell ref="M4:M5"/>
    <mergeCell ref="A24:B24"/>
    <mergeCell ref="D4:D5"/>
    <mergeCell ref="E4:I4"/>
    <mergeCell ref="J4:J5"/>
    <mergeCell ref="K4:L4"/>
    <mergeCell ref="A6:M6"/>
    <mergeCell ref="A16:M16"/>
    <mergeCell ref="A14:B14"/>
    <mergeCell ref="A21:B21"/>
    <mergeCell ref="A23:B23"/>
    <mergeCell ref="A15:B15"/>
    <mergeCell ref="A22:B22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6.1. Pajamos ir finansavimas</vt:lpstr>
      <vt:lpstr>6.2. 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cp:lastPrinted>2020-06-11T07:52:26Z</cp:lastPrinted>
  <dcterms:created xsi:type="dcterms:W3CDTF">2020-05-06T11:20:49Z</dcterms:created>
  <dcterms:modified xsi:type="dcterms:W3CDTF">2023-08-24T12:53:54Z</dcterms:modified>
</cp:coreProperties>
</file>