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ivile\Desktop\REGIONO ataskaita\2020\"/>
    </mc:Choice>
  </mc:AlternateContent>
  <bookViews>
    <workbookView xWindow="0" yWindow="0" windowWidth="28800" windowHeight="11700" activeTab="1"/>
  </bookViews>
  <sheets>
    <sheet name="6.1. Pajamos ir finansavimas" sheetId="1" r:id="rId1"/>
    <sheet name="6.2. Išlaidos" sheetId="2" r:id="rId2"/>
  </sheets>
  <calcPr calcId="162913"/>
</workbook>
</file>

<file path=xl/calcChain.xml><?xml version="1.0" encoding="utf-8"?>
<calcChain xmlns="http://schemas.openxmlformats.org/spreadsheetml/2006/main">
  <c r="L17" i="2" l="1"/>
  <c r="L18" i="2"/>
  <c r="L8" i="2"/>
  <c r="E24" i="1" l="1"/>
  <c r="L20" i="2" l="1"/>
  <c r="L19" i="2"/>
  <c r="L13" i="2"/>
  <c r="L12" i="2"/>
  <c r="L11" i="2"/>
  <c r="L10" i="2"/>
  <c r="L7" i="2"/>
  <c r="L14" i="2" s="1"/>
  <c r="L15" i="2" s="1"/>
  <c r="L9" i="2"/>
  <c r="L21" i="2" l="1"/>
  <c r="L22" i="2" s="1"/>
  <c r="L23" i="2"/>
  <c r="L24" i="2" s="1"/>
  <c r="M21" i="2"/>
  <c r="M22" i="2" s="1"/>
  <c r="K21" i="2"/>
  <c r="K22" i="2" s="1"/>
  <c r="H21" i="2"/>
  <c r="H22" i="2" s="1"/>
  <c r="G21" i="2"/>
  <c r="G22" i="2" s="1"/>
  <c r="F21" i="2"/>
  <c r="F22" i="2" s="1"/>
  <c r="E21" i="2"/>
  <c r="E22" i="2" s="1"/>
  <c r="D21" i="2"/>
  <c r="D22" i="2" s="1"/>
  <c r="C21" i="2"/>
  <c r="M14" i="2"/>
  <c r="K14" i="2"/>
  <c r="K15" i="2" s="1"/>
  <c r="J14" i="2"/>
  <c r="J15" i="2" s="1"/>
  <c r="I14" i="2"/>
  <c r="I15" i="2" s="1"/>
  <c r="H14" i="2"/>
  <c r="H15" i="2" s="1"/>
  <c r="G14" i="2"/>
  <c r="F14" i="2"/>
  <c r="E14" i="2"/>
  <c r="D14" i="2"/>
  <c r="C14" i="2"/>
  <c r="C15" i="2" s="1"/>
  <c r="I16" i="1"/>
  <c r="I17" i="1" s="1"/>
  <c r="H16" i="1"/>
  <c r="G16" i="1"/>
  <c r="G17" i="1" s="1"/>
  <c r="F16" i="1"/>
  <c r="F17" i="1" s="1"/>
  <c r="E16" i="1"/>
  <c r="E17" i="1" s="1"/>
  <c r="I23" i="1"/>
  <c r="I24" i="1" s="1"/>
  <c r="H23" i="1"/>
  <c r="H24" i="1" s="1"/>
  <c r="G23" i="1"/>
  <c r="F23" i="1"/>
  <c r="F24" i="1" s="1"/>
  <c r="E23" i="1"/>
  <c r="D23" i="1"/>
  <c r="D24" i="1" s="1"/>
  <c r="C23" i="1"/>
  <c r="C24" i="1" s="1"/>
  <c r="D16" i="1"/>
  <c r="C16" i="1"/>
  <c r="C17" i="1" s="1"/>
  <c r="H25" i="1" l="1"/>
  <c r="H26" i="1" s="1"/>
  <c r="H17" i="1"/>
  <c r="G25" i="1"/>
  <c r="G26" i="1" s="1"/>
  <c r="G24" i="1"/>
  <c r="D25" i="1"/>
  <c r="D26" i="1" s="1"/>
  <c r="D17" i="1"/>
  <c r="E15" i="2"/>
  <c r="E23" i="2"/>
  <c r="E24" i="2" s="1"/>
  <c r="I23" i="2"/>
  <c r="I24" i="2" s="1"/>
  <c r="C23" i="2"/>
  <c r="C24" i="2" s="1"/>
  <c r="C22" i="2"/>
  <c r="F15" i="2"/>
  <c r="F23" i="2"/>
  <c r="F24" i="2" s="1"/>
  <c r="J23" i="2"/>
  <c r="J24" i="2" s="1"/>
  <c r="G15" i="2"/>
  <c r="G23" i="2"/>
  <c r="G24" i="2" s="1"/>
  <c r="K23" i="2"/>
  <c r="K24" i="2" s="1"/>
  <c r="D15" i="2"/>
  <c r="D23" i="2"/>
  <c r="D24" i="2" s="1"/>
  <c r="H23" i="2"/>
  <c r="H24" i="2" s="1"/>
  <c r="M15" i="2"/>
  <c r="M23" i="2"/>
  <c r="M24" i="2" s="1"/>
  <c r="E25" i="1"/>
  <c r="E26" i="1" s="1"/>
  <c r="I25" i="1"/>
  <c r="I26" i="1" s="1"/>
  <c r="C25" i="1"/>
  <c r="C26" i="1" s="1"/>
  <c r="F25" i="1"/>
  <c r="F26" i="1" s="1"/>
</calcChain>
</file>

<file path=xl/sharedStrings.xml><?xml version="1.0" encoding="utf-8"?>
<sst xmlns="http://schemas.openxmlformats.org/spreadsheetml/2006/main" count="89" uniqueCount="48">
  <si>
    <t>Eil. Nr.</t>
  </si>
  <si>
    <t>Savivaldybių viešosios bibliotekos</t>
  </si>
  <si>
    <t>Iš viso</t>
  </si>
  <si>
    <t>I. Klaipėdos apskritis</t>
  </si>
  <si>
    <t>1.</t>
  </si>
  <si>
    <t>Klaipėdos m.</t>
  </si>
  <si>
    <t>2.</t>
  </si>
  <si>
    <t>Klaipėdos r.</t>
  </si>
  <si>
    <t>3.</t>
  </si>
  <si>
    <t>Kretingos r.</t>
  </si>
  <si>
    <t>4.</t>
  </si>
  <si>
    <t>Neringos m.</t>
  </si>
  <si>
    <t>5.</t>
  </si>
  <si>
    <t>Palangos m.</t>
  </si>
  <si>
    <t>6.</t>
  </si>
  <si>
    <t>Skuodo r.</t>
  </si>
  <si>
    <t>7.</t>
  </si>
  <si>
    <t>Šilutės r.</t>
  </si>
  <si>
    <t>Iš viso:</t>
  </si>
  <si>
    <t>II. Tauragės apskritis</t>
  </si>
  <si>
    <t>Jurbarko r.</t>
  </si>
  <si>
    <t>Pagėgių sav.</t>
  </si>
  <si>
    <t>Šilalės r.</t>
  </si>
  <si>
    <t>Tauragės r.</t>
  </si>
  <si>
    <t>Iš viso Klaipėdos ir Tauragės apskrityse:</t>
  </si>
  <si>
    <t>Vidutiniškai vienoje bibliotekoje Klaipėdos ir Tauragės apskrityse:</t>
  </si>
  <si>
    <t>Periodikai</t>
  </si>
  <si>
    <t>Už mokamas paslaugas</t>
  </si>
  <si>
    <t>Fizinių ir juridinių asmenų parama</t>
  </si>
  <si>
    <t>Programų, projektų lėšos</t>
  </si>
  <si>
    <t>Darbo užmokesčiui</t>
  </si>
  <si>
    <t>Dokumentams įsigyti</t>
  </si>
  <si>
    <t>Knygoms</t>
  </si>
  <si>
    <t>Neelektron. dok.</t>
  </si>
  <si>
    <t>Sklypams, pastatams</t>
  </si>
  <si>
    <t>Automatizacija</t>
  </si>
  <si>
    <t>% nuo išlaidų</t>
  </si>
  <si>
    <t>Kitos</t>
  </si>
  <si>
    <t xml:space="preserve">6.1. KLAIPĖDOS IR TAURAGĖS APSKRIČIŲ SAVIVALDYBIŲ VIEŠŲJŲ BIBLIOTEKŲ </t>
  </si>
  <si>
    <t>Iš jų:</t>
  </si>
  <si>
    <t>Iš biudžeto (steigėjo, valstybės lėšos)</t>
  </si>
  <si>
    <t>Periodikos prenumeratai</t>
  </si>
  <si>
    <t>Iš viso lėšų</t>
  </si>
  <si>
    <t>Steigėjo lėšos dokumentams įsigyti</t>
  </si>
  <si>
    <t>Vidutiniškai vienoje bibliotekoje:</t>
  </si>
  <si>
    <t>Elektron. dok.</t>
  </si>
  <si>
    <t xml:space="preserve">6.2. KLAIPĖDOS IR TAURAGĖS APSKRIČIŲ SAVIVALDYBIŲ VIEŠŲJŲ BIBLIOTEKŲ IŠLAIDOS 2020 M. (suapvalinta iki 1 euro) </t>
  </si>
  <si>
    <t xml:space="preserve">PAJAMOS IR FINANSAVIMAS 2020 M. (suapvalinta iki 1 euro)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</si>
</sst>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0" x14ac:knownFonts="1">
    <font>
      <sz val="11"/>
      <color rgb="FF000000"/>
      <name val="Calibri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rgb="FF000000"/>
      <name val="Calibri"/>
      <family val="2"/>
      <charset val="186"/>
    </font>
    <font>
      <sz val="12"/>
      <color theme="1"/>
      <name val="Calibri"/>
      <family val="2"/>
      <charset val="186"/>
      <scheme val="minor"/>
    </font>
    <font>
      <sz val="12"/>
      <color rgb="FF000000"/>
      <name val="Calibri"/>
      <family val="2"/>
      <charset val="186"/>
    </font>
    <font>
      <b/>
      <sz val="12"/>
      <color theme="1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b/>
      <sz val="12"/>
      <name val="Calibri"/>
      <family val="2"/>
      <charset val="186"/>
      <scheme val="minor"/>
    </font>
    <font>
      <b/>
      <sz val="12"/>
      <color rgb="FF000000"/>
      <name val="Calibri"/>
      <family val="2"/>
      <charset val="186"/>
    </font>
    <font>
      <b/>
      <sz val="12"/>
      <name val="Calibri"/>
      <family val="2"/>
      <charset val="186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9" tint="0.79998168889431442"/>
        <bgColor rgb="FFD6E3B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47">
    <xf numFmtId="0" fontId="0" fillId="0" borderId="0" xfId="0"/>
    <xf numFmtId="0" fontId="4" fillId="4" borderId="6" xfId="0" applyFont="1" applyFill="1" applyBorder="1" applyAlignment="1">
      <alignment horizontal="center" vertical="center" wrapText="1"/>
    </xf>
    <xf numFmtId="0" fontId="6" fillId="5" borderId="6" xfId="1" applyFont="1" applyFill="1" applyBorder="1" applyAlignment="1">
      <alignment horizontal="center" vertical="center" wrapText="1"/>
    </xf>
    <xf numFmtId="0" fontId="6" fillId="5" borderId="2" xfId="1" applyFont="1" applyFill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/>
    </xf>
    <xf numFmtId="1" fontId="6" fillId="5" borderId="8" xfId="0" applyNumberFormat="1" applyFont="1" applyFill="1" applyBorder="1" applyAlignment="1">
      <alignment horizontal="center" vertical="center"/>
    </xf>
    <xf numFmtId="1" fontId="6" fillId="6" borderId="6" xfId="0" applyNumberFormat="1" applyFont="1" applyFill="1" applyBorder="1" applyAlignment="1">
      <alignment horizontal="center" vertical="center"/>
    </xf>
    <xf numFmtId="1" fontId="9" fillId="7" borderId="6" xfId="0" applyNumberFormat="1" applyFont="1" applyFill="1" applyBorder="1" applyAlignment="1">
      <alignment horizontal="center" vertical="center"/>
    </xf>
    <xf numFmtId="1" fontId="6" fillId="5" borderId="8" xfId="0" applyNumberFormat="1" applyFont="1" applyFill="1" applyBorder="1" applyAlignment="1">
      <alignment horizontal="center"/>
    </xf>
    <xf numFmtId="1" fontId="6" fillId="5" borderId="6" xfId="0" applyNumberFormat="1" applyFont="1" applyFill="1" applyBorder="1" applyAlignment="1">
      <alignment horizontal="center" vertical="center"/>
    </xf>
    <xf numFmtId="1" fontId="6" fillId="0" borderId="8" xfId="0" applyNumberFormat="1" applyFont="1" applyBorder="1" applyAlignment="1">
      <alignment horizontal="center"/>
    </xf>
    <xf numFmtId="1" fontId="7" fillId="7" borderId="6" xfId="0" applyNumberFormat="1" applyFont="1" applyFill="1" applyBorder="1" applyAlignment="1">
      <alignment horizontal="center" vertical="center"/>
    </xf>
    <xf numFmtId="1" fontId="6" fillId="0" borderId="6" xfId="0" applyNumberFormat="1" applyFont="1" applyBorder="1" applyAlignment="1">
      <alignment horizontal="center" vertical="center"/>
    </xf>
    <xf numFmtId="164" fontId="6" fillId="0" borderId="6" xfId="0" applyNumberFormat="1" applyFont="1" applyBorder="1" applyAlignment="1">
      <alignment horizontal="center" vertical="center"/>
    </xf>
    <xf numFmtId="164" fontId="6" fillId="6" borderId="6" xfId="0" applyNumberFormat="1" applyFont="1" applyFill="1" applyBorder="1" applyAlignment="1">
      <alignment horizontal="center" vertical="center"/>
    </xf>
    <xf numFmtId="164" fontId="7" fillId="7" borderId="6" xfId="0" applyNumberFormat="1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6" fillId="6" borderId="2" xfId="1" applyFont="1" applyFill="1" applyBorder="1" applyAlignment="1">
      <alignment horizontal="right" vertical="center"/>
    </xf>
    <xf numFmtId="0" fontId="6" fillId="6" borderId="4" xfId="1" applyFont="1" applyFill="1" applyBorder="1" applyAlignment="1">
      <alignment horizontal="right" vertical="center"/>
    </xf>
    <xf numFmtId="0" fontId="6" fillId="6" borderId="3" xfId="1" applyFont="1" applyFill="1" applyBorder="1" applyAlignment="1">
      <alignment horizontal="right" vertical="center"/>
    </xf>
    <xf numFmtId="0" fontId="3" fillId="4" borderId="2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left" vertical="center"/>
    </xf>
    <xf numFmtId="0" fontId="3" fillId="4" borderId="4" xfId="0" applyFont="1" applyFill="1" applyBorder="1" applyAlignment="1">
      <alignment horizontal="left" vertical="center"/>
    </xf>
    <xf numFmtId="0" fontId="7" fillId="7" borderId="6" xfId="1" applyFont="1" applyFill="1" applyBorder="1" applyAlignment="1">
      <alignment horizontal="center" vertical="center" wrapText="1"/>
    </xf>
    <xf numFmtId="0" fontId="7" fillId="7" borderId="2" xfId="1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/>
    </xf>
    <xf numFmtId="0" fontId="6" fillId="6" borderId="6" xfId="1" applyFont="1" applyFill="1" applyBorder="1" applyAlignment="1">
      <alignment horizontal="right" vertical="center"/>
    </xf>
    <xf numFmtId="0" fontId="7" fillId="7" borderId="6" xfId="1" applyFont="1" applyFill="1" applyBorder="1" applyAlignment="1">
      <alignment horizontal="right" vertical="center" wrapText="1"/>
    </xf>
    <xf numFmtId="0" fontId="7" fillId="7" borderId="2" xfId="1" applyFont="1" applyFill="1" applyBorder="1" applyAlignment="1">
      <alignment horizontal="right" vertical="center" wrapText="1"/>
    </xf>
    <xf numFmtId="0" fontId="3" fillId="3" borderId="1" xfId="2" applyFont="1" applyFill="1" applyBorder="1" applyAlignment="1">
      <alignment horizontal="center" vertical="center" wrapText="1"/>
    </xf>
    <xf numFmtId="0" fontId="3" fillId="3" borderId="5" xfId="2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left" vertical="center"/>
    </xf>
    <xf numFmtId="0" fontId="3" fillId="4" borderId="10" xfId="0" applyFont="1" applyFill="1" applyBorder="1" applyAlignment="1">
      <alignment horizontal="left" vertical="center"/>
    </xf>
    <xf numFmtId="0" fontId="3" fillId="4" borderId="1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0" fontId="5" fillId="4" borderId="3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/>
    </xf>
  </cellXfs>
  <cellStyles count="3">
    <cellStyle name="20% – paryškinimas 4" xfId="1" builtinId="42"/>
    <cellStyle name="Įprastas" xfId="0" builtinId="0" customBuiltin="1"/>
    <cellStyle name="Įprastas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27</xdr:row>
      <xdr:rowOff>9524</xdr:rowOff>
    </xdr:from>
    <xdr:to>
      <xdr:col>6</xdr:col>
      <xdr:colOff>290034</xdr:colOff>
      <xdr:row>48</xdr:row>
      <xdr:rowOff>190499</xdr:rowOff>
    </xdr:to>
    <xdr:pic>
      <xdr:nvPicPr>
        <xdr:cNvPr id="4" name="Paveikslėlis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" y="6191249"/>
          <a:ext cx="6062184" cy="4181475"/>
        </a:xfrm>
        <a:prstGeom prst="rect">
          <a:avLst/>
        </a:prstGeom>
      </xdr:spPr>
    </xdr:pic>
    <xdr:clientData/>
  </xdr:twoCellAnchor>
  <xdr:twoCellAnchor editAs="oneCell">
    <xdr:from>
      <xdr:col>6</xdr:col>
      <xdr:colOff>409575</xdr:colOff>
      <xdr:row>27</xdr:row>
      <xdr:rowOff>11985</xdr:rowOff>
    </xdr:from>
    <xdr:to>
      <xdr:col>16</xdr:col>
      <xdr:colOff>28855</xdr:colOff>
      <xdr:row>49</xdr:row>
      <xdr:rowOff>0</xdr:rowOff>
    </xdr:to>
    <xdr:pic>
      <xdr:nvPicPr>
        <xdr:cNvPr id="6" name="Paveikslėlis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10300" y="6193710"/>
          <a:ext cx="5981980" cy="417901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25</xdr:row>
      <xdr:rowOff>5063</xdr:rowOff>
    </xdr:from>
    <xdr:to>
      <xdr:col>7</xdr:col>
      <xdr:colOff>341482</xdr:colOff>
      <xdr:row>47</xdr:row>
      <xdr:rowOff>0</xdr:rowOff>
    </xdr:to>
    <xdr:pic>
      <xdr:nvPicPr>
        <xdr:cNvPr id="3" name="Paveikslėlis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" y="5558138"/>
          <a:ext cx="5923132" cy="4185937"/>
        </a:xfrm>
        <a:prstGeom prst="rect">
          <a:avLst/>
        </a:prstGeom>
      </xdr:spPr>
    </xdr:pic>
    <xdr:clientData/>
  </xdr:twoCellAnchor>
  <xdr:twoCellAnchor editAs="oneCell">
    <xdr:from>
      <xdr:col>7</xdr:col>
      <xdr:colOff>447675</xdr:colOff>
      <xdr:row>25</xdr:row>
      <xdr:rowOff>9525</xdr:rowOff>
    </xdr:from>
    <xdr:to>
      <xdr:col>17</xdr:col>
      <xdr:colOff>11650</xdr:colOff>
      <xdr:row>47</xdr:row>
      <xdr:rowOff>0</xdr:rowOff>
    </xdr:to>
    <xdr:pic>
      <xdr:nvPicPr>
        <xdr:cNvPr id="2" name="Paveikslėlis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67425" y="5562600"/>
          <a:ext cx="5936200" cy="4181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2:I26"/>
  <sheetViews>
    <sheetView workbookViewId="0">
      <selection activeCell="M11" sqref="M11"/>
    </sheetView>
  </sheetViews>
  <sheetFormatPr defaultRowHeight="15" x14ac:dyDescent="0.25"/>
  <cols>
    <col min="1" max="1" width="5.5703125" customWidth="1"/>
    <col min="2" max="2" width="27.140625" customWidth="1"/>
    <col min="3" max="3" width="11.5703125" customWidth="1"/>
    <col min="4" max="4" width="15.5703125" customWidth="1"/>
    <col min="5" max="5" width="13.7109375" customWidth="1"/>
    <col min="6" max="6" width="13.42578125" customWidth="1"/>
    <col min="7" max="7" width="10.140625" customWidth="1"/>
    <col min="8" max="8" width="10.7109375" bestFit="1" customWidth="1"/>
    <col min="9" max="9" width="10.5703125" customWidth="1"/>
  </cols>
  <sheetData>
    <row r="2" spans="1:9" ht="15.75" x14ac:dyDescent="0.25">
      <c r="A2" s="21" t="s">
        <v>38</v>
      </c>
      <c r="B2" s="21"/>
      <c r="C2" s="21"/>
      <c r="D2" s="21"/>
      <c r="E2" s="21"/>
      <c r="F2" s="21"/>
      <c r="G2" s="21"/>
      <c r="H2" s="21"/>
      <c r="I2" s="21"/>
    </row>
    <row r="3" spans="1:9" ht="15.75" x14ac:dyDescent="0.25">
      <c r="A3" s="21" t="s">
        <v>47</v>
      </c>
      <c r="B3" s="21"/>
      <c r="C3" s="21"/>
      <c r="D3" s="21"/>
      <c r="E3" s="21"/>
      <c r="F3" s="21"/>
      <c r="G3" s="21"/>
      <c r="H3" s="21"/>
      <c r="I3" s="21"/>
    </row>
    <row r="4" spans="1:9" ht="15.75" x14ac:dyDescent="0.25">
      <c r="A4" s="4"/>
      <c r="B4" s="4"/>
      <c r="C4" s="4"/>
      <c r="D4" s="4"/>
      <c r="E4" s="4"/>
      <c r="F4" s="4"/>
      <c r="G4" s="4"/>
      <c r="H4" s="4"/>
      <c r="I4" s="4"/>
    </row>
    <row r="5" spans="1:9" ht="15.95" customHeight="1" x14ac:dyDescent="0.25">
      <c r="A5" s="34" t="s">
        <v>0</v>
      </c>
      <c r="B5" s="34" t="s">
        <v>1</v>
      </c>
      <c r="C5" s="20" t="s">
        <v>42</v>
      </c>
      <c r="D5" s="30" t="s">
        <v>39</v>
      </c>
      <c r="E5" s="30"/>
      <c r="F5" s="30"/>
      <c r="G5" s="20" t="s">
        <v>27</v>
      </c>
      <c r="H5" s="20" t="s">
        <v>28</v>
      </c>
      <c r="I5" s="20" t="s">
        <v>29</v>
      </c>
    </row>
    <row r="6" spans="1:9" ht="15.95" customHeight="1" x14ac:dyDescent="0.25">
      <c r="A6" s="35"/>
      <c r="B6" s="35"/>
      <c r="C6" s="20"/>
      <c r="D6" s="20" t="s">
        <v>40</v>
      </c>
      <c r="E6" s="20" t="s">
        <v>39</v>
      </c>
      <c r="F6" s="20"/>
      <c r="G6" s="20"/>
      <c r="H6" s="20"/>
      <c r="I6" s="20"/>
    </row>
    <row r="7" spans="1:9" ht="48" customHeight="1" x14ac:dyDescent="0.25">
      <c r="A7" s="35"/>
      <c r="B7" s="35"/>
      <c r="C7" s="20"/>
      <c r="D7" s="20"/>
      <c r="E7" s="7" t="s">
        <v>43</v>
      </c>
      <c r="F7" s="7" t="s">
        <v>41</v>
      </c>
      <c r="G7" s="20"/>
      <c r="H7" s="20"/>
      <c r="I7" s="20"/>
    </row>
    <row r="8" spans="1:9" ht="15.95" customHeight="1" x14ac:dyDescent="0.25">
      <c r="A8" s="25" t="s">
        <v>3</v>
      </c>
      <c r="B8" s="26"/>
      <c r="C8" s="26"/>
      <c r="D8" s="26"/>
      <c r="E8" s="26"/>
      <c r="F8" s="26"/>
      <c r="G8" s="26"/>
      <c r="H8" s="26"/>
      <c r="I8" s="27"/>
    </row>
    <row r="9" spans="1:9" ht="15.95" customHeight="1" x14ac:dyDescent="0.25">
      <c r="A9" s="2" t="s">
        <v>4</v>
      </c>
      <c r="B9" s="3" t="s">
        <v>5</v>
      </c>
      <c r="C9" s="8">
        <v>1268053</v>
      </c>
      <c r="D9" s="12">
        <v>1119495</v>
      </c>
      <c r="E9" s="12">
        <v>29478</v>
      </c>
      <c r="F9" s="12">
        <v>17522</v>
      </c>
      <c r="G9" s="14">
        <v>11220</v>
      </c>
      <c r="H9" s="14">
        <v>10264</v>
      </c>
      <c r="I9" s="14">
        <v>127074</v>
      </c>
    </row>
    <row r="10" spans="1:9" ht="15.95" customHeight="1" x14ac:dyDescent="0.25">
      <c r="A10" s="2" t="s">
        <v>6</v>
      </c>
      <c r="B10" s="3" t="s">
        <v>7</v>
      </c>
      <c r="C10" s="8">
        <v>1057693</v>
      </c>
      <c r="D10" s="12">
        <v>1043909</v>
      </c>
      <c r="E10" s="13">
        <v>0</v>
      </c>
      <c r="F10" s="12">
        <v>14958</v>
      </c>
      <c r="G10" s="14">
        <v>1447</v>
      </c>
      <c r="H10" s="14">
        <v>7637</v>
      </c>
      <c r="I10" s="14">
        <v>4700</v>
      </c>
    </row>
    <row r="11" spans="1:9" ht="15.95" customHeight="1" x14ac:dyDescent="0.25">
      <c r="A11" s="2" t="s">
        <v>8</v>
      </c>
      <c r="B11" s="3" t="s">
        <v>9</v>
      </c>
      <c r="C11" s="8">
        <v>1005803</v>
      </c>
      <c r="D11" s="12">
        <v>925897</v>
      </c>
      <c r="E11" s="13">
        <v>0</v>
      </c>
      <c r="F11" s="12">
        <v>12097</v>
      </c>
      <c r="G11" s="14">
        <v>8527</v>
      </c>
      <c r="H11" s="14">
        <v>300</v>
      </c>
      <c r="I11" s="14">
        <v>71079</v>
      </c>
    </row>
    <row r="12" spans="1:9" ht="15.95" customHeight="1" x14ac:dyDescent="0.25">
      <c r="A12" s="2" t="s">
        <v>10</v>
      </c>
      <c r="B12" s="3" t="s">
        <v>11</v>
      </c>
      <c r="C12" s="8">
        <v>245773</v>
      </c>
      <c r="D12" s="12">
        <v>238800</v>
      </c>
      <c r="E12" s="12">
        <v>1000</v>
      </c>
      <c r="F12" s="12">
        <v>5042</v>
      </c>
      <c r="G12" s="14">
        <v>1400</v>
      </c>
      <c r="H12" s="14">
        <v>73</v>
      </c>
      <c r="I12" s="14">
        <v>5500</v>
      </c>
    </row>
    <row r="13" spans="1:9" ht="15.95" customHeight="1" x14ac:dyDescent="0.25">
      <c r="A13" s="2" t="s">
        <v>12</v>
      </c>
      <c r="B13" s="3" t="s">
        <v>13</v>
      </c>
      <c r="C13" s="9">
        <v>422476</v>
      </c>
      <c r="D13" s="12">
        <v>412852</v>
      </c>
      <c r="E13" s="12">
        <v>1003</v>
      </c>
      <c r="F13" s="12">
        <v>5409</v>
      </c>
      <c r="G13" s="12">
        <v>6870</v>
      </c>
      <c r="H13" s="12">
        <v>553</v>
      </c>
      <c r="I13" s="12">
        <v>2200</v>
      </c>
    </row>
    <row r="14" spans="1:9" ht="15.95" customHeight="1" x14ac:dyDescent="0.25">
      <c r="A14" s="2" t="s">
        <v>14</v>
      </c>
      <c r="B14" s="3" t="s">
        <v>15</v>
      </c>
      <c r="C14" s="9">
        <v>536875</v>
      </c>
      <c r="D14" s="12">
        <v>519535</v>
      </c>
      <c r="E14" s="12">
        <v>11020</v>
      </c>
      <c r="F14" s="12">
        <v>8419</v>
      </c>
      <c r="G14" s="14">
        <v>557</v>
      </c>
      <c r="H14" s="14">
        <v>2934</v>
      </c>
      <c r="I14" s="14">
        <v>13850</v>
      </c>
    </row>
    <row r="15" spans="1:9" ht="15.95" customHeight="1" x14ac:dyDescent="0.25">
      <c r="A15" s="2" t="s">
        <v>16</v>
      </c>
      <c r="B15" s="3" t="s">
        <v>17</v>
      </c>
      <c r="C15" s="9">
        <v>998319</v>
      </c>
      <c r="D15" s="12">
        <v>838175</v>
      </c>
      <c r="E15" s="13">
        <v>0</v>
      </c>
      <c r="F15" s="12">
        <v>9421</v>
      </c>
      <c r="G15" s="12">
        <v>4488</v>
      </c>
      <c r="H15" s="12">
        <v>24078</v>
      </c>
      <c r="I15" s="12">
        <v>131578</v>
      </c>
    </row>
    <row r="16" spans="1:9" ht="15.95" customHeight="1" x14ac:dyDescent="0.25">
      <c r="A16" s="31" t="s">
        <v>18</v>
      </c>
      <c r="B16" s="22"/>
      <c r="C16" s="10">
        <f t="shared" ref="C16:I16" si="0">SUM(C9:C15)</f>
        <v>5534992</v>
      </c>
      <c r="D16" s="10">
        <f t="shared" si="0"/>
        <v>5098663</v>
      </c>
      <c r="E16" s="10">
        <f t="shared" si="0"/>
        <v>42501</v>
      </c>
      <c r="F16" s="10">
        <f t="shared" si="0"/>
        <v>72868</v>
      </c>
      <c r="G16" s="10">
        <f t="shared" si="0"/>
        <v>34509</v>
      </c>
      <c r="H16" s="10">
        <f t="shared" si="0"/>
        <v>45839</v>
      </c>
      <c r="I16" s="10">
        <f t="shared" si="0"/>
        <v>355981</v>
      </c>
    </row>
    <row r="17" spans="1:9" ht="15.95" customHeight="1" x14ac:dyDescent="0.25">
      <c r="A17" s="22" t="s">
        <v>44</v>
      </c>
      <c r="B17" s="23"/>
      <c r="C17" s="10">
        <f t="shared" ref="C17:I17" si="1">C16/7</f>
        <v>790713.14285714284</v>
      </c>
      <c r="D17" s="10">
        <f t="shared" si="1"/>
        <v>728380.42857142852</v>
      </c>
      <c r="E17" s="10">
        <f t="shared" si="1"/>
        <v>6071.5714285714284</v>
      </c>
      <c r="F17" s="10">
        <f t="shared" si="1"/>
        <v>10409.714285714286</v>
      </c>
      <c r="G17" s="10">
        <f t="shared" si="1"/>
        <v>4929.8571428571431</v>
      </c>
      <c r="H17" s="10">
        <f t="shared" si="1"/>
        <v>6548.4285714285716</v>
      </c>
      <c r="I17" s="10">
        <f t="shared" si="1"/>
        <v>50854.428571428572</v>
      </c>
    </row>
    <row r="18" spans="1:9" ht="15.95" customHeight="1" x14ac:dyDescent="0.25">
      <c r="A18" s="36" t="s">
        <v>19</v>
      </c>
      <c r="B18" s="37"/>
      <c r="C18" s="37"/>
      <c r="D18" s="37"/>
      <c r="E18" s="37"/>
      <c r="F18" s="37"/>
      <c r="G18" s="37"/>
      <c r="H18" s="37"/>
      <c r="I18" s="38"/>
    </row>
    <row r="19" spans="1:9" ht="15.95" customHeight="1" x14ac:dyDescent="0.25">
      <c r="A19" s="2" t="s">
        <v>4</v>
      </c>
      <c r="B19" s="3" t="s">
        <v>20</v>
      </c>
      <c r="C19" s="9">
        <v>876934</v>
      </c>
      <c r="D19" s="12">
        <v>744486</v>
      </c>
      <c r="E19" s="12">
        <v>1000</v>
      </c>
      <c r="F19" s="12">
        <v>16000</v>
      </c>
      <c r="G19" s="12">
        <v>3448</v>
      </c>
      <c r="H19" s="12">
        <v>12560</v>
      </c>
      <c r="I19" s="12">
        <v>116440</v>
      </c>
    </row>
    <row r="20" spans="1:9" ht="15.95" customHeight="1" x14ac:dyDescent="0.25">
      <c r="A20" s="2" t="s">
        <v>6</v>
      </c>
      <c r="B20" s="3" t="s">
        <v>21</v>
      </c>
      <c r="C20" s="8">
        <v>263488</v>
      </c>
      <c r="D20" s="12">
        <v>257257</v>
      </c>
      <c r="E20" s="13">
        <v>0</v>
      </c>
      <c r="F20" s="12">
        <v>8324</v>
      </c>
      <c r="G20" s="14">
        <v>353</v>
      </c>
      <c r="H20" s="14">
        <v>2878</v>
      </c>
      <c r="I20" s="14">
        <v>3000</v>
      </c>
    </row>
    <row r="21" spans="1:9" ht="15.95" customHeight="1" x14ac:dyDescent="0.25">
      <c r="A21" s="2" t="s">
        <v>8</v>
      </c>
      <c r="B21" s="3" t="s">
        <v>22</v>
      </c>
      <c r="C21" s="8">
        <v>651120</v>
      </c>
      <c r="D21" s="12">
        <v>594771</v>
      </c>
      <c r="E21" s="13">
        <v>0</v>
      </c>
      <c r="F21" s="12">
        <v>12591</v>
      </c>
      <c r="G21" s="14">
        <v>1190</v>
      </c>
      <c r="H21" s="14">
        <v>350</v>
      </c>
      <c r="I21" s="14">
        <v>54809</v>
      </c>
    </row>
    <row r="22" spans="1:9" ht="15.95" customHeight="1" x14ac:dyDescent="0.25">
      <c r="A22" s="2" t="s">
        <v>10</v>
      </c>
      <c r="B22" s="3" t="s">
        <v>23</v>
      </c>
      <c r="C22" s="9">
        <v>830854</v>
      </c>
      <c r="D22" s="12">
        <v>769144</v>
      </c>
      <c r="E22" s="13">
        <v>0</v>
      </c>
      <c r="F22" s="12">
        <v>12918</v>
      </c>
      <c r="G22" s="12">
        <v>1425</v>
      </c>
      <c r="H22" s="12">
        <v>1266</v>
      </c>
      <c r="I22" s="12">
        <v>59019</v>
      </c>
    </row>
    <row r="23" spans="1:9" ht="15.95" customHeight="1" x14ac:dyDescent="0.25">
      <c r="A23" s="31" t="s">
        <v>18</v>
      </c>
      <c r="B23" s="22"/>
      <c r="C23" s="10">
        <f t="shared" ref="C23:I23" si="2">SUM(C19:C22)</f>
        <v>2622396</v>
      </c>
      <c r="D23" s="10">
        <f t="shared" si="2"/>
        <v>2365658</v>
      </c>
      <c r="E23" s="10">
        <f t="shared" si="2"/>
        <v>1000</v>
      </c>
      <c r="F23" s="10">
        <f t="shared" si="2"/>
        <v>49833</v>
      </c>
      <c r="G23" s="10">
        <f t="shared" si="2"/>
        <v>6416</v>
      </c>
      <c r="H23" s="10">
        <f t="shared" si="2"/>
        <v>17054</v>
      </c>
      <c r="I23" s="10">
        <f t="shared" si="2"/>
        <v>233268</v>
      </c>
    </row>
    <row r="24" spans="1:9" ht="15.95" customHeight="1" x14ac:dyDescent="0.25">
      <c r="A24" s="22" t="s">
        <v>44</v>
      </c>
      <c r="B24" s="24"/>
      <c r="C24" s="10">
        <f t="shared" ref="C24:I24" si="3">C23/4</f>
        <v>655599</v>
      </c>
      <c r="D24" s="10">
        <f t="shared" si="3"/>
        <v>591414.5</v>
      </c>
      <c r="E24" s="10">
        <f t="shared" si="3"/>
        <v>250</v>
      </c>
      <c r="F24" s="10">
        <f t="shared" si="3"/>
        <v>12458.25</v>
      </c>
      <c r="G24" s="10">
        <f t="shared" si="3"/>
        <v>1604</v>
      </c>
      <c r="H24" s="10">
        <f t="shared" si="3"/>
        <v>4263.5</v>
      </c>
      <c r="I24" s="10">
        <f t="shared" si="3"/>
        <v>58317</v>
      </c>
    </row>
    <row r="25" spans="1:9" ht="30.75" customHeight="1" x14ac:dyDescent="0.25">
      <c r="A25" s="32" t="s">
        <v>24</v>
      </c>
      <c r="B25" s="33"/>
      <c r="C25" s="11">
        <f t="shared" ref="C25:I25" si="4">SUM(C16,C23)</f>
        <v>8157388</v>
      </c>
      <c r="D25" s="11">
        <f t="shared" si="4"/>
        <v>7464321</v>
      </c>
      <c r="E25" s="11">
        <f t="shared" si="4"/>
        <v>43501</v>
      </c>
      <c r="F25" s="11">
        <f t="shared" si="4"/>
        <v>122701</v>
      </c>
      <c r="G25" s="11">
        <f t="shared" si="4"/>
        <v>40925</v>
      </c>
      <c r="H25" s="11">
        <f t="shared" si="4"/>
        <v>62893</v>
      </c>
      <c r="I25" s="11">
        <f t="shared" si="4"/>
        <v>589249</v>
      </c>
    </row>
    <row r="26" spans="1:9" ht="31.5" customHeight="1" x14ac:dyDescent="0.25">
      <c r="A26" s="28" t="s">
        <v>25</v>
      </c>
      <c r="B26" s="29"/>
      <c r="C26" s="11">
        <f t="shared" ref="C26:I26" si="5">C25/11</f>
        <v>741580.72727272729</v>
      </c>
      <c r="D26" s="11">
        <f t="shared" si="5"/>
        <v>678574.63636363635</v>
      </c>
      <c r="E26" s="11">
        <f t="shared" si="5"/>
        <v>3954.6363636363635</v>
      </c>
      <c r="F26" s="11">
        <f t="shared" si="5"/>
        <v>11154.636363636364</v>
      </c>
      <c r="G26" s="11">
        <f t="shared" si="5"/>
        <v>3720.4545454545455</v>
      </c>
      <c r="H26" s="11">
        <f t="shared" si="5"/>
        <v>5717.545454545455</v>
      </c>
      <c r="I26" s="11">
        <f t="shared" si="5"/>
        <v>53568.090909090912</v>
      </c>
    </row>
  </sheetData>
  <mergeCells count="19">
    <mergeCell ref="A2:I2"/>
    <mergeCell ref="A26:B26"/>
    <mergeCell ref="C5:C7"/>
    <mergeCell ref="D5:F5"/>
    <mergeCell ref="D6:D7"/>
    <mergeCell ref="E6:F6"/>
    <mergeCell ref="A16:B16"/>
    <mergeCell ref="A23:B23"/>
    <mergeCell ref="A25:B25"/>
    <mergeCell ref="A5:A7"/>
    <mergeCell ref="B5:B7"/>
    <mergeCell ref="A18:I18"/>
    <mergeCell ref="G5:G7"/>
    <mergeCell ref="H5:H7"/>
    <mergeCell ref="A3:I3"/>
    <mergeCell ref="A17:B17"/>
    <mergeCell ref="A24:B24"/>
    <mergeCell ref="I5:I7"/>
    <mergeCell ref="A8:I8"/>
  </mergeCells>
  <pageMargins left="0.25" right="0.25" top="0.75" bottom="0.75" header="0.3" footer="0.3"/>
  <pageSetup scale="4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2:M24"/>
  <sheetViews>
    <sheetView tabSelected="1" workbookViewId="0">
      <selection activeCell="V12" sqref="V12"/>
    </sheetView>
  </sheetViews>
  <sheetFormatPr defaultRowHeight="15" x14ac:dyDescent="0.25"/>
  <cols>
    <col min="1" max="1" width="6" customWidth="1"/>
    <col min="2" max="2" width="26.5703125" customWidth="1"/>
    <col min="3" max="3" width="10.42578125" customWidth="1"/>
    <col min="4" max="4" width="12.140625" customWidth="1"/>
    <col min="5" max="5" width="9.28515625" customWidth="1"/>
    <col min="6" max="6" width="9.7109375" customWidth="1"/>
    <col min="7" max="7" width="10.140625" customWidth="1"/>
    <col min="8" max="8" width="9.5703125" customWidth="1"/>
    <col min="9" max="9" width="11.42578125" customWidth="1"/>
    <col min="10" max="10" width="10.85546875" customWidth="1"/>
    <col min="11" max="11" width="8.85546875" customWidth="1"/>
    <col min="12" max="12" width="8" customWidth="1"/>
    <col min="13" max="13" width="10.28515625" customWidth="1"/>
  </cols>
  <sheetData>
    <row r="2" spans="1:13" ht="15.75" x14ac:dyDescent="0.25">
      <c r="A2" s="21" t="s">
        <v>46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</row>
    <row r="3" spans="1:13" ht="15.75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15.95" customHeight="1" x14ac:dyDescent="0.25">
      <c r="A4" s="34" t="s">
        <v>0</v>
      </c>
      <c r="B4" s="34" t="s">
        <v>1</v>
      </c>
      <c r="C4" s="20" t="s">
        <v>2</v>
      </c>
      <c r="D4" s="39" t="s">
        <v>30</v>
      </c>
      <c r="E4" s="41" t="s">
        <v>31</v>
      </c>
      <c r="F4" s="42"/>
      <c r="G4" s="42"/>
      <c r="H4" s="42"/>
      <c r="I4" s="43"/>
      <c r="J4" s="39" t="s">
        <v>34</v>
      </c>
      <c r="K4" s="20" t="s">
        <v>35</v>
      </c>
      <c r="L4" s="20"/>
      <c r="M4" s="30" t="s">
        <v>37</v>
      </c>
    </row>
    <row r="5" spans="1:13" ht="30" customHeight="1" x14ac:dyDescent="0.25">
      <c r="A5" s="35"/>
      <c r="B5" s="35"/>
      <c r="C5" s="20"/>
      <c r="D5" s="40"/>
      <c r="E5" s="5" t="s">
        <v>2</v>
      </c>
      <c r="F5" s="1" t="s">
        <v>32</v>
      </c>
      <c r="G5" s="1" t="s">
        <v>26</v>
      </c>
      <c r="H5" s="1" t="s">
        <v>45</v>
      </c>
      <c r="I5" s="1" t="s">
        <v>33</v>
      </c>
      <c r="J5" s="40"/>
      <c r="K5" s="6" t="s">
        <v>2</v>
      </c>
      <c r="L5" s="1" t="s">
        <v>36</v>
      </c>
      <c r="M5" s="30"/>
    </row>
    <row r="6" spans="1:13" ht="15.95" customHeight="1" x14ac:dyDescent="0.25">
      <c r="A6" s="44" t="s">
        <v>3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6"/>
    </row>
    <row r="7" spans="1:13" ht="15.95" customHeight="1" x14ac:dyDescent="0.25">
      <c r="A7" s="2" t="s">
        <v>4</v>
      </c>
      <c r="B7" s="3" t="s">
        <v>5</v>
      </c>
      <c r="C7" s="14">
        <v>1259504</v>
      </c>
      <c r="D7" s="14">
        <v>956383</v>
      </c>
      <c r="E7" s="14">
        <v>136297</v>
      </c>
      <c r="F7" s="14">
        <v>114495</v>
      </c>
      <c r="G7" s="14">
        <v>17522</v>
      </c>
      <c r="H7" s="14">
        <v>2298</v>
      </c>
      <c r="I7" s="14">
        <v>1982</v>
      </c>
      <c r="J7" s="14">
        <v>3892</v>
      </c>
      <c r="K7" s="14">
        <v>15694</v>
      </c>
      <c r="L7" s="17">
        <f t="shared" ref="L7:L13" si="0">K7*100/C7</f>
        <v>1.2460460625770144</v>
      </c>
      <c r="M7" s="14">
        <v>147238</v>
      </c>
    </row>
    <row r="8" spans="1:13" ht="15.95" customHeight="1" x14ac:dyDescent="0.25">
      <c r="A8" s="2" t="s">
        <v>6</v>
      </c>
      <c r="B8" s="3" t="s">
        <v>7</v>
      </c>
      <c r="C8" s="14">
        <v>1054972</v>
      </c>
      <c r="D8" s="14">
        <v>790735</v>
      </c>
      <c r="E8" s="14">
        <v>121409</v>
      </c>
      <c r="F8" s="14">
        <v>106441</v>
      </c>
      <c r="G8" s="14">
        <v>14968</v>
      </c>
      <c r="H8" s="16">
        <v>0</v>
      </c>
      <c r="I8" s="16">
        <v>0</v>
      </c>
      <c r="J8" s="16">
        <v>0</v>
      </c>
      <c r="K8" s="16">
        <v>16930</v>
      </c>
      <c r="L8" s="17">
        <f t="shared" si="0"/>
        <v>1.6047819278615925</v>
      </c>
      <c r="M8" s="14">
        <v>125898</v>
      </c>
    </row>
    <row r="9" spans="1:13" ht="15.95" customHeight="1" x14ac:dyDescent="0.25">
      <c r="A9" s="2" t="s">
        <v>8</v>
      </c>
      <c r="B9" s="3" t="s">
        <v>9</v>
      </c>
      <c r="C9" s="14">
        <v>1008804</v>
      </c>
      <c r="D9" s="14">
        <v>673561</v>
      </c>
      <c r="E9" s="14">
        <v>76606</v>
      </c>
      <c r="F9" s="14">
        <v>64258</v>
      </c>
      <c r="G9" s="14">
        <v>12097</v>
      </c>
      <c r="H9" s="14">
        <v>251</v>
      </c>
      <c r="I9" s="16">
        <v>0</v>
      </c>
      <c r="J9" s="16">
        <v>0</v>
      </c>
      <c r="K9" s="14">
        <v>12401</v>
      </c>
      <c r="L9" s="17">
        <f t="shared" si="0"/>
        <v>1.2292774414058627</v>
      </c>
      <c r="M9" s="14">
        <v>246236</v>
      </c>
    </row>
    <row r="10" spans="1:13" ht="15.95" customHeight="1" x14ac:dyDescent="0.25">
      <c r="A10" s="2" t="s">
        <v>10</v>
      </c>
      <c r="B10" s="3" t="s">
        <v>11</v>
      </c>
      <c r="C10" s="14">
        <v>257437</v>
      </c>
      <c r="D10" s="14">
        <v>187100</v>
      </c>
      <c r="E10" s="14">
        <v>24679</v>
      </c>
      <c r="F10" s="14">
        <v>19637</v>
      </c>
      <c r="G10" s="14">
        <v>5042</v>
      </c>
      <c r="H10" s="16">
        <v>0</v>
      </c>
      <c r="I10" s="16">
        <v>0</v>
      </c>
      <c r="J10" s="16">
        <v>0</v>
      </c>
      <c r="K10" s="16">
        <v>4000</v>
      </c>
      <c r="L10" s="17">
        <f t="shared" si="0"/>
        <v>1.5537782059299945</v>
      </c>
      <c r="M10" s="14">
        <v>41658</v>
      </c>
    </row>
    <row r="11" spans="1:13" ht="15.95" customHeight="1" x14ac:dyDescent="0.25">
      <c r="A11" s="2" t="s">
        <v>12</v>
      </c>
      <c r="B11" s="3" t="s">
        <v>13</v>
      </c>
      <c r="C11" s="14">
        <v>449243</v>
      </c>
      <c r="D11" s="14">
        <v>373702</v>
      </c>
      <c r="E11" s="14">
        <v>33179</v>
      </c>
      <c r="F11" s="14">
        <v>27770</v>
      </c>
      <c r="G11" s="14">
        <v>5409</v>
      </c>
      <c r="H11" s="16">
        <v>0</v>
      </c>
      <c r="I11" s="16">
        <v>0</v>
      </c>
      <c r="J11" s="16">
        <v>0</v>
      </c>
      <c r="K11" s="14">
        <v>6607</v>
      </c>
      <c r="L11" s="17">
        <f t="shared" si="0"/>
        <v>1.470696260153191</v>
      </c>
      <c r="M11" s="14">
        <v>35755</v>
      </c>
    </row>
    <row r="12" spans="1:13" ht="15.95" customHeight="1" x14ac:dyDescent="0.25">
      <c r="A12" s="2" t="s">
        <v>14</v>
      </c>
      <c r="B12" s="3" t="s">
        <v>15</v>
      </c>
      <c r="C12" s="14">
        <v>522469</v>
      </c>
      <c r="D12" s="14">
        <v>465275</v>
      </c>
      <c r="E12" s="14">
        <v>51459</v>
      </c>
      <c r="F12" s="14">
        <v>42885</v>
      </c>
      <c r="G12" s="14">
        <v>8419</v>
      </c>
      <c r="H12" s="14">
        <v>0</v>
      </c>
      <c r="I12" s="14">
        <v>155</v>
      </c>
      <c r="J12" s="16">
        <v>0</v>
      </c>
      <c r="K12" s="16">
        <v>0</v>
      </c>
      <c r="L12" s="17">
        <f t="shared" si="0"/>
        <v>0</v>
      </c>
      <c r="M12" s="14">
        <v>5735</v>
      </c>
    </row>
    <row r="13" spans="1:13" ht="15.95" customHeight="1" x14ac:dyDescent="0.25">
      <c r="A13" s="2" t="s">
        <v>16</v>
      </c>
      <c r="B13" s="3" t="s">
        <v>17</v>
      </c>
      <c r="C13" s="14">
        <v>998319</v>
      </c>
      <c r="D13" s="14">
        <v>751600</v>
      </c>
      <c r="E13" s="14">
        <v>74705</v>
      </c>
      <c r="F13" s="14">
        <v>65284</v>
      </c>
      <c r="G13" s="14">
        <v>9421</v>
      </c>
      <c r="H13" s="16">
        <v>0</v>
      </c>
      <c r="I13" s="16">
        <v>0</v>
      </c>
      <c r="J13" s="16">
        <v>0</v>
      </c>
      <c r="K13" s="14">
        <v>16299</v>
      </c>
      <c r="L13" s="17">
        <f t="shared" si="0"/>
        <v>1.6326444753630853</v>
      </c>
      <c r="M13" s="14">
        <v>155715</v>
      </c>
    </row>
    <row r="14" spans="1:13" ht="15.95" customHeight="1" x14ac:dyDescent="0.25">
      <c r="A14" s="31" t="s">
        <v>18</v>
      </c>
      <c r="B14" s="22"/>
      <c r="C14" s="10">
        <f t="shared" ref="C14:K14" si="1">SUM(C7:C13)</f>
        <v>5550748</v>
      </c>
      <c r="D14" s="10">
        <f t="shared" si="1"/>
        <v>4198356</v>
      </c>
      <c r="E14" s="10">
        <f t="shared" si="1"/>
        <v>518334</v>
      </c>
      <c r="F14" s="10">
        <f t="shared" si="1"/>
        <v>440770</v>
      </c>
      <c r="G14" s="10">
        <f t="shared" si="1"/>
        <v>72878</v>
      </c>
      <c r="H14" s="10">
        <f t="shared" si="1"/>
        <v>2549</v>
      </c>
      <c r="I14" s="10">
        <f t="shared" si="1"/>
        <v>2137</v>
      </c>
      <c r="J14" s="10">
        <f t="shared" si="1"/>
        <v>3892</v>
      </c>
      <c r="K14" s="10">
        <f t="shared" si="1"/>
        <v>71931</v>
      </c>
      <c r="L14" s="18">
        <f>SUM(L7:L13)</f>
        <v>8.73722437329074</v>
      </c>
      <c r="M14" s="10">
        <f>SUM(M7:M13)</f>
        <v>758235</v>
      </c>
    </row>
    <row r="15" spans="1:13" ht="15.95" customHeight="1" x14ac:dyDescent="0.25">
      <c r="A15" s="31" t="s">
        <v>44</v>
      </c>
      <c r="B15" s="31"/>
      <c r="C15" s="10">
        <f t="shared" ref="C15:M15" si="2">C14/7</f>
        <v>792964</v>
      </c>
      <c r="D15" s="10">
        <f t="shared" si="2"/>
        <v>599765.14285714284</v>
      </c>
      <c r="E15" s="10">
        <f t="shared" si="2"/>
        <v>74047.71428571429</v>
      </c>
      <c r="F15" s="10">
        <f t="shared" si="2"/>
        <v>62967.142857142855</v>
      </c>
      <c r="G15" s="10">
        <f t="shared" si="2"/>
        <v>10411.142857142857</v>
      </c>
      <c r="H15" s="10">
        <f t="shared" si="2"/>
        <v>364.14285714285717</v>
      </c>
      <c r="I15" s="10">
        <f t="shared" si="2"/>
        <v>305.28571428571428</v>
      </c>
      <c r="J15" s="10">
        <f t="shared" si="2"/>
        <v>556</v>
      </c>
      <c r="K15" s="10">
        <f t="shared" si="2"/>
        <v>10275.857142857143</v>
      </c>
      <c r="L15" s="18">
        <f t="shared" si="2"/>
        <v>1.2481749104701056</v>
      </c>
      <c r="M15" s="10">
        <f t="shared" si="2"/>
        <v>108319.28571428571</v>
      </c>
    </row>
    <row r="16" spans="1:13" ht="15.95" customHeight="1" x14ac:dyDescent="0.25">
      <c r="A16" s="44" t="s">
        <v>19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6"/>
    </row>
    <row r="17" spans="1:13" ht="15.95" customHeight="1" x14ac:dyDescent="0.25">
      <c r="A17" s="2" t="s">
        <v>4</v>
      </c>
      <c r="B17" s="3" t="s">
        <v>20</v>
      </c>
      <c r="C17" s="14">
        <v>876934</v>
      </c>
      <c r="D17" s="14">
        <v>601162</v>
      </c>
      <c r="E17" s="14">
        <v>70834</v>
      </c>
      <c r="F17" s="14">
        <v>54834</v>
      </c>
      <c r="G17" s="14">
        <v>15949</v>
      </c>
      <c r="H17" s="16">
        <v>51</v>
      </c>
      <c r="I17" s="16">
        <v>0</v>
      </c>
      <c r="J17" s="16">
        <v>0</v>
      </c>
      <c r="K17" s="14">
        <v>54355</v>
      </c>
      <c r="L17" s="17">
        <f>K17*100/C17</f>
        <v>6.1982999860878927</v>
      </c>
      <c r="M17" s="14">
        <v>150583</v>
      </c>
    </row>
    <row r="18" spans="1:13" ht="15.95" customHeight="1" x14ac:dyDescent="0.25">
      <c r="A18" s="2" t="s">
        <v>6</v>
      </c>
      <c r="B18" s="3" t="s">
        <v>21</v>
      </c>
      <c r="C18" s="14">
        <v>263488</v>
      </c>
      <c r="D18" s="14">
        <v>193060</v>
      </c>
      <c r="E18" s="14">
        <v>31319</v>
      </c>
      <c r="F18" s="14">
        <v>22995</v>
      </c>
      <c r="G18" s="14">
        <v>8324</v>
      </c>
      <c r="H18" s="16">
        <v>0</v>
      </c>
      <c r="I18" s="16">
        <v>0</v>
      </c>
      <c r="J18" s="16">
        <v>0</v>
      </c>
      <c r="K18" s="16">
        <v>0</v>
      </c>
      <c r="L18" s="17">
        <f>K18*100/C18</f>
        <v>0</v>
      </c>
      <c r="M18" s="14">
        <v>39109</v>
      </c>
    </row>
    <row r="19" spans="1:13" ht="15.95" customHeight="1" x14ac:dyDescent="0.25">
      <c r="A19" s="2" t="s">
        <v>8</v>
      </c>
      <c r="B19" s="3" t="s">
        <v>22</v>
      </c>
      <c r="C19" s="14">
        <v>651120</v>
      </c>
      <c r="D19" s="14">
        <v>496829</v>
      </c>
      <c r="E19" s="14">
        <v>50885</v>
      </c>
      <c r="F19" s="14">
        <v>38274</v>
      </c>
      <c r="G19" s="14">
        <v>12591</v>
      </c>
      <c r="H19" s="16">
        <v>20</v>
      </c>
      <c r="I19" s="16">
        <v>0</v>
      </c>
      <c r="J19" s="16">
        <v>0</v>
      </c>
      <c r="K19" s="14">
        <v>4466</v>
      </c>
      <c r="L19" s="17">
        <f>K19*100/C19</f>
        <v>0.68589507310480402</v>
      </c>
      <c r="M19" s="14">
        <v>98940</v>
      </c>
    </row>
    <row r="20" spans="1:13" ht="15.95" customHeight="1" x14ac:dyDescent="0.25">
      <c r="A20" s="2" t="s">
        <v>10</v>
      </c>
      <c r="B20" s="3" t="s">
        <v>23</v>
      </c>
      <c r="C20" s="14">
        <v>917989</v>
      </c>
      <c r="D20" s="14">
        <v>704603</v>
      </c>
      <c r="E20" s="14">
        <v>79178</v>
      </c>
      <c r="F20" s="14">
        <v>65430</v>
      </c>
      <c r="G20" s="14">
        <v>12918</v>
      </c>
      <c r="H20" s="16">
        <v>830</v>
      </c>
      <c r="I20" s="16">
        <v>0</v>
      </c>
      <c r="J20" s="16">
        <v>0</v>
      </c>
      <c r="K20" s="14">
        <v>8900</v>
      </c>
      <c r="L20" s="17">
        <f>K20*100/C20</f>
        <v>0.96951052790392911</v>
      </c>
      <c r="M20" s="14">
        <v>125308</v>
      </c>
    </row>
    <row r="21" spans="1:13" ht="15.95" customHeight="1" x14ac:dyDescent="0.25">
      <c r="A21" s="31" t="s">
        <v>18</v>
      </c>
      <c r="B21" s="22"/>
      <c r="C21" s="10">
        <f t="shared" ref="C21:H21" si="3">SUM(C17:C20)</f>
        <v>2709531</v>
      </c>
      <c r="D21" s="10">
        <f t="shared" si="3"/>
        <v>1995654</v>
      </c>
      <c r="E21" s="10">
        <f t="shared" si="3"/>
        <v>232216</v>
      </c>
      <c r="F21" s="10">
        <f t="shared" si="3"/>
        <v>181533</v>
      </c>
      <c r="G21" s="10">
        <f t="shared" si="3"/>
        <v>49782</v>
      </c>
      <c r="H21" s="10">
        <f t="shared" si="3"/>
        <v>901</v>
      </c>
      <c r="I21" s="10">
        <v>0</v>
      </c>
      <c r="J21" s="10">
        <v>0</v>
      </c>
      <c r="K21" s="10">
        <f>SUM(K17:K20)</f>
        <v>67721</v>
      </c>
      <c r="L21" s="18">
        <f>SUM(L17:L20)</f>
        <v>7.8537055870966261</v>
      </c>
      <c r="M21" s="10">
        <f>SUM(M17:M20)</f>
        <v>413940</v>
      </c>
    </row>
    <row r="22" spans="1:13" ht="15.95" customHeight="1" x14ac:dyDescent="0.25">
      <c r="A22" s="31" t="s">
        <v>44</v>
      </c>
      <c r="B22" s="31"/>
      <c r="C22" s="10">
        <f t="shared" ref="C22:H22" si="4">C21/4</f>
        <v>677382.75</v>
      </c>
      <c r="D22" s="10">
        <f t="shared" si="4"/>
        <v>498913.5</v>
      </c>
      <c r="E22" s="10">
        <f t="shared" si="4"/>
        <v>58054</v>
      </c>
      <c r="F22" s="10">
        <f t="shared" si="4"/>
        <v>45383.25</v>
      </c>
      <c r="G22" s="10">
        <f t="shared" si="4"/>
        <v>12445.5</v>
      </c>
      <c r="H22" s="10">
        <f t="shared" si="4"/>
        <v>225.25</v>
      </c>
      <c r="I22" s="10">
        <v>0</v>
      </c>
      <c r="J22" s="10">
        <v>0</v>
      </c>
      <c r="K22" s="10">
        <f>K21/4</f>
        <v>16930.25</v>
      </c>
      <c r="L22" s="18">
        <f>L21/4</f>
        <v>1.9634263967741565</v>
      </c>
      <c r="M22" s="10">
        <f>M21/4</f>
        <v>103485</v>
      </c>
    </row>
    <row r="23" spans="1:13" ht="28.5" customHeight="1" x14ac:dyDescent="0.25">
      <c r="A23" s="32" t="s">
        <v>24</v>
      </c>
      <c r="B23" s="33"/>
      <c r="C23" s="15">
        <f t="shared" ref="C23:M23" si="5">SUM(C14,C21)</f>
        <v>8260279</v>
      </c>
      <c r="D23" s="15">
        <f t="shared" si="5"/>
        <v>6194010</v>
      </c>
      <c r="E23" s="15">
        <f t="shared" si="5"/>
        <v>750550</v>
      </c>
      <c r="F23" s="15">
        <f t="shared" si="5"/>
        <v>622303</v>
      </c>
      <c r="G23" s="15">
        <f t="shared" si="5"/>
        <v>122660</v>
      </c>
      <c r="H23" s="15">
        <f t="shared" si="5"/>
        <v>3450</v>
      </c>
      <c r="I23" s="15">
        <f t="shared" si="5"/>
        <v>2137</v>
      </c>
      <c r="J23" s="15">
        <f t="shared" si="5"/>
        <v>3892</v>
      </c>
      <c r="K23" s="15">
        <f t="shared" si="5"/>
        <v>139652</v>
      </c>
      <c r="L23" s="19">
        <f t="shared" si="5"/>
        <v>16.590929960387367</v>
      </c>
      <c r="M23" s="15">
        <f t="shared" si="5"/>
        <v>1172175</v>
      </c>
    </row>
    <row r="24" spans="1:13" ht="33.75" customHeight="1" x14ac:dyDescent="0.25">
      <c r="A24" s="32" t="s">
        <v>25</v>
      </c>
      <c r="B24" s="33"/>
      <c r="C24" s="15">
        <f t="shared" ref="C24:M24" si="6">C23/11</f>
        <v>750934.45454545459</v>
      </c>
      <c r="D24" s="15">
        <f t="shared" si="6"/>
        <v>563091.81818181823</v>
      </c>
      <c r="E24" s="15">
        <f t="shared" si="6"/>
        <v>68231.818181818177</v>
      </c>
      <c r="F24" s="15">
        <f t="shared" si="6"/>
        <v>56573</v>
      </c>
      <c r="G24" s="15">
        <f t="shared" si="6"/>
        <v>11150.90909090909</v>
      </c>
      <c r="H24" s="15">
        <f t="shared" si="6"/>
        <v>313.63636363636363</v>
      </c>
      <c r="I24" s="15">
        <f t="shared" si="6"/>
        <v>194.27272727272728</v>
      </c>
      <c r="J24" s="15">
        <f t="shared" si="6"/>
        <v>353.81818181818181</v>
      </c>
      <c r="K24" s="15">
        <f t="shared" si="6"/>
        <v>12695.636363636364</v>
      </c>
      <c r="L24" s="19">
        <f t="shared" si="6"/>
        <v>1.5082663600352151</v>
      </c>
      <c r="M24" s="15">
        <f t="shared" si="6"/>
        <v>106561.36363636363</v>
      </c>
    </row>
  </sheetData>
  <mergeCells count="17">
    <mergeCell ref="A2:M2"/>
    <mergeCell ref="A4:A5"/>
    <mergeCell ref="B4:B5"/>
    <mergeCell ref="C4:C5"/>
    <mergeCell ref="M4:M5"/>
    <mergeCell ref="A24:B24"/>
    <mergeCell ref="D4:D5"/>
    <mergeCell ref="E4:I4"/>
    <mergeCell ref="J4:J5"/>
    <mergeCell ref="K4:L4"/>
    <mergeCell ref="A6:M6"/>
    <mergeCell ref="A16:M16"/>
    <mergeCell ref="A14:B14"/>
    <mergeCell ref="A21:B21"/>
    <mergeCell ref="A23:B23"/>
    <mergeCell ref="A15:B15"/>
    <mergeCell ref="A22:B22"/>
  </mergeCells>
  <pageMargins left="0.70000000000000007" right="0.70000000000000007" top="0.75" bottom="0.75" header="0.30000000000000004" footer="0.3000000000000000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6.1. Pajamos ir finansavimas</vt:lpstr>
      <vt:lpstr>6.2. Išlaidos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Živilė Levokaitė</dc:creator>
  <cp:lastModifiedBy>Živilė Levokaitė</cp:lastModifiedBy>
  <cp:lastPrinted>2020-06-11T07:52:26Z</cp:lastPrinted>
  <dcterms:created xsi:type="dcterms:W3CDTF">2020-05-06T11:20:49Z</dcterms:created>
  <dcterms:modified xsi:type="dcterms:W3CDTF">2021-06-08T07:43:07Z</dcterms:modified>
</cp:coreProperties>
</file>