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REGIONO ataskaita\2021\"/>
    </mc:Choice>
  </mc:AlternateContent>
  <bookViews>
    <workbookView xWindow="0" yWindow="0" windowWidth="28800" windowHeight="11700" activeTab="1"/>
  </bookViews>
  <sheets>
    <sheet name="6.1. Pajamos ir finansavimas" sheetId="1" r:id="rId1"/>
    <sheet name="6.2. Išlaidos" sheetId="2" r:id="rId2"/>
  </sheets>
  <calcPr calcId="162913"/>
</workbook>
</file>

<file path=xl/calcChain.xml><?xml version="1.0" encoding="utf-8"?>
<calcChain xmlns="http://schemas.openxmlformats.org/spreadsheetml/2006/main">
  <c r="L17" i="2" l="1"/>
  <c r="L18" i="2"/>
  <c r="L8" i="2"/>
  <c r="L20" i="2" l="1"/>
  <c r="L19" i="2"/>
  <c r="L13" i="2"/>
  <c r="L12" i="2"/>
  <c r="L11" i="2"/>
  <c r="L10" i="2"/>
  <c r="L7" i="2"/>
  <c r="L9" i="2"/>
  <c r="L14" i="2" l="1"/>
  <c r="L15" i="2" s="1"/>
  <c r="L21" i="2"/>
  <c r="L22" i="2" s="1"/>
  <c r="M21" i="2"/>
  <c r="M22" i="2" s="1"/>
  <c r="K21" i="2"/>
  <c r="K22" i="2" s="1"/>
  <c r="H21" i="2"/>
  <c r="H22" i="2" s="1"/>
  <c r="G21" i="2"/>
  <c r="G22" i="2" s="1"/>
  <c r="F21" i="2"/>
  <c r="F22" i="2" s="1"/>
  <c r="E21" i="2"/>
  <c r="E22" i="2" s="1"/>
  <c r="D21" i="2"/>
  <c r="D22" i="2" s="1"/>
  <c r="C21" i="2"/>
  <c r="M14" i="2"/>
  <c r="K14" i="2"/>
  <c r="K15" i="2" s="1"/>
  <c r="J14" i="2"/>
  <c r="J15" i="2" s="1"/>
  <c r="I14" i="2"/>
  <c r="I15" i="2" s="1"/>
  <c r="H14" i="2"/>
  <c r="H15" i="2" s="1"/>
  <c r="G14" i="2"/>
  <c r="F14" i="2"/>
  <c r="E14" i="2"/>
  <c r="D14" i="2"/>
  <c r="C14" i="2"/>
  <c r="C15" i="2" s="1"/>
  <c r="I16" i="1"/>
  <c r="I17" i="1" s="1"/>
  <c r="H16" i="1"/>
  <c r="G16" i="1"/>
  <c r="G17" i="1" s="1"/>
  <c r="F16" i="1"/>
  <c r="F17" i="1" s="1"/>
  <c r="E16" i="1"/>
  <c r="E17" i="1" s="1"/>
  <c r="I23" i="1"/>
  <c r="I24" i="1" s="1"/>
  <c r="H23" i="1"/>
  <c r="H24" i="1" s="1"/>
  <c r="G23" i="1"/>
  <c r="F23" i="1"/>
  <c r="F24" i="1" s="1"/>
  <c r="E23" i="1"/>
  <c r="E24" i="1" s="1"/>
  <c r="D23" i="1"/>
  <c r="D24" i="1" s="1"/>
  <c r="C23" i="1"/>
  <c r="C24" i="1" s="1"/>
  <c r="D16" i="1"/>
  <c r="C16" i="1"/>
  <c r="C17" i="1" s="1"/>
  <c r="L23" i="2" l="1"/>
  <c r="L24" i="2" s="1"/>
  <c r="H25" i="1"/>
  <c r="H26" i="1" s="1"/>
  <c r="H17" i="1"/>
  <c r="G25" i="1"/>
  <c r="G26" i="1" s="1"/>
  <c r="G24" i="1"/>
  <c r="D25" i="1"/>
  <c r="D26" i="1" s="1"/>
  <c r="D17" i="1"/>
  <c r="E15" i="2"/>
  <c r="E23" i="2"/>
  <c r="E24" i="2" s="1"/>
  <c r="I23" i="2"/>
  <c r="I24" i="2" s="1"/>
  <c r="C23" i="2"/>
  <c r="C24" i="2" s="1"/>
  <c r="C22" i="2"/>
  <c r="F15" i="2"/>
  <c r="F23" i="2"/>
  <c r="F24" i="2" s="1"/>
  <c r="J23" i="2"/>
  <c r="J24" i="2" s="1"/>
  <c r="G15" i="2"/>
  <c r="G23" i="2"/>
  <c r="G24" i="2" s="1"/>
  <c r="K23" i="2"/>
  <c r="K24" i="2" s="1"/>
  <c r="D15" i="2"/>
  <c r="D23" i="2"/>
  <c r="D24" i="2" s="1"/>
  <c r="H23" i="2"/>
  <c r="H24" i="2" s="1"/>
  <c r="M15" i="2"/>
  <c r="M23" i="2"/>
  <c r="M24" i="2" s="1"/>
  <c r="E25" i="1"/>
  <c r="E26" i="1" s="1"/>
  <c r="I25" i="1"/>
  <c r="I26" i="1" s="1"/>
  <c r="C25" i="1"/>
  <c r="C26" i="1" s="1"/>
  <c r="F25" i="1"/>
  <c r="F26" i="1" s="1"/>
</calcChain>
</file>

<file path=xl/sharedStrings.xml><?xml version="1.0" encoding="utf-8"?>
<sst xmlns="http://schemas.openxmlformats.org/spreadsheetml/2006/main" count="89" uniqueCount="48">
  <si>
    <t>Eil. Nr.</t>
  </si>
  <si>
    <t>Savivaldybių viešosios bibliotekos</t>
  </si>
  <si>
    <t>Iš viso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</si>
  <si>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</si>
  <si>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</si>
  <si>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</si>
  <si>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</si>
  <si>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</si>
  <si>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</si>
  <si>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</si>
  <si>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</si>
  <si>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</si>
  <si>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</si>
  <si>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</si>
  <si>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</si>
  <si>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</si>
  <si>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</si>
  <si>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</si>
  <si>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</si>
  <si>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</si>
  <si>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</si>
  <si>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</si>
  <si>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</si>
  <si>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</si>
  <si>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</si>
  <si>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</si>
  <si>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Periodikai</t>
  </si>
  <si>
    <t>Už mokamas paslaugas</t>
  </si>
  <si>
    <t>Fizinių ir juridinių asmenų parama</t>
  </si>
  <si>
    <t>Programų, projektų lėšos</t>
  </si>
  <si>
    <t>Darbo užmokesčiui</t>
  </si>
  <si>
    <t>Dokumentams įsigyti</t>
  </si>
  <si>
    <t>Knygoms</t>
  </si>
  <si>
    <t>Neelektron. dok.</t>
  </si>
  <si>
    <t>Sklypams, pastatams</t>
  </si>
  <si>
    <t>Automatizacija</t>
  </si>
  <si>
    <t>% nuo išlaidų</t>
  </si>
  <si>
    <t>Kitos</t>
  </si>
  <si>
    <t xml:space="preserve">6.1. KLAIPĖDOS IR TAURAGĖS APSKRIČIŲ SAVIVALDYBIŲ VIEŠŲJŲ BIBLIOTEKŲ </t>
  </si>
  <si>
    <t>Iš jų:</t>
  </si>
  <si>
    <t>Iš biudžeto (steigėjo, valstybės lėšos)</t>
  </si>
  <si>
    <t>Periodikos prenumeratai</t>
  </si>
  <si>
    <t>Iš viso lėšų</t>
  </si>
  <si>
    <t>Steigėjo lėšos dokumentams įsigyti</t>
  </si>
  <si>
    <t>Vidutiniškai vienoje bibliotekoje:</t>
  </si>
  <si>
    <t>Elektron. dok.</t>
  </si>
  <si>
    <t xml:space="preserve">PAJAMOS IR FINANSAVIMAS 2021 M. (suapvalinta iki 1 euro) </t>
  </si>
  <si>
    <t xml:space="preserve">6.2. KLAIPĖDOS IR TAURAGĖS APSKRIČIŲ SAVIVALDYBIŲ VIEŠŲJŲ BIBLIOTEKŲ IŠLAIDOS 2021 M. (suapvalinta iki 1 euro)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</si>
</sst>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b/>
      <sz val="12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4">
    <xf numFmtId="0" fontId="0" fillId="0" borderId="0" xfId="0"/>
    <xf numFmtId="0" fontId="4" fillId="4" borderId="6" xfId="0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1" fontId="6" fillId="5" borderId="8" xfId="0" applyNumberFormat="1" applyFont="1" applyFill="1" applyBorder="1" applyAlignment="1">
      <alignment horizontal="center" vertical="center"/>
    </xf>
    <xf numFmtId="1" fontId="6" fillId="6" borderId="6" xfId="0" applyNumberFormat="1" applyFont="1" applyFill="1" applyBorder="1" applyAlignment="1">
      <alignment horizontal="center" vertical="center"/>
    </xf>
    <xf numFmtId="1" fontId="9" fillId="7" borderId="6" xfId="0" applyNumberFormat="1" applyFont="1" applyFill="1" applyBorder="1" applyAlignment="1">
      <alignment horizontal="center" vertical="center"/>
    </xf>
    <xf numFmtId="1" fontId="6" fillId="5" borderId="8" xfId="0" applyNumberFormat="1" applyFont="1" applyFill="1" applyBorder="1" applyAlignment="1">
      <alignment horizontal="center"/>
    </xf>
    <xf numFmtId="1" fontId="6" fillId="5" borderId="6" xfId="0" applyNumberFormat="1" applyFont="1" applyFill="1" applyBorder="1" applyAlignment="1">
      <alignment horizontal="center" vertical="center"/>
    </xf>
    <xf numFmtId="1" fontId="7" fillId="7" borderId="6" xfId="0" applyNumberFormat="1" applyFont="1" applyFill="1" applyBorder="1" applyAlignment="1">
      <alignment horizontal="center" vertical="center"/>
    </xf>
    <xf numFmtId="164" fontId="6" fillId="6" borderId="6" xfId="0" applyNumberFormat="1" applyFont="1" applyFill="1" applyBorder="1" applyAlignment="1">
      <alignment horizontal="center" vertical="center"/>
    </xf>
    <xf numFmtId="164" fontId="7" fillId="7" borderId="6" xfId="0" applyNumberFormat="1" applyFont="1" applyFill="1" applyBorder="1" applyAlignment="1">
      <alignment horizontal="center" vertical="center"/>
    </xf>
    <xf numFmtId="164" fontId="6" fillId="5" borderId="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7" borderId="6" xfId="1" applyFont="1" applyFill="1" applyBorder="1" applyAlignment="1">
      <alignment horizontal="center" vertical="center" wrapText="1"/>
    </xf>
    <xf numFmtId="0" fontId="7" fillId="7" borderId="2" xfId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right" vertical="center"/>
    </xf>
    <xf numFmtId="0" fontId="6" fillId="6" borderId="2" xfId="1" applyFont="1" applyFill="1" applyBorder="1" applyAlignment="1">
      <alignment horizontal="right" vertical="center"/>
    </xf>
    <xf numFmtId="0" fontId="7" fillId="7" borderId="6" xfId="1" applyFont="1" applyFill="1" applyBorder="1" applyAlignment="1">
      <alignment horizontal="right" vertical="center" wrapText="1"/>
    </xf>
    <xf numFmtId="0" fontId="7" fillId="7" borderId="2" xfId="1" applyFont="1" applyFill="1" applyBorder="1" applyAlignment="1">
      <alignment horizontal="right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6" fillId="6" borderId="4" xfId="1" applyFont="1" applyFill="1" applyBorder="1" applyAlignment="1">
      <alignment horizontal="right" vertical="center"/>
    </xf>
    <xf numFmtId="0" fontId="6" fillId="6" borderId="3" xfId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27</xdr:row>
      <xdr:rowOff>9524</xdr:rowOff>
    </xdr:from>
    <xdr:to>
      <xdr:col>6</xdr:col>
      <xdr:colOff>333375</xdr:colOff>
      <xdr:row>49</xdr:row>
      <xdr:rowOff>10579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6191249"/>
          <a:ext cx="6076950" cy="4192055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533400</xdr:colOff>
      <xdr:row>27</xdr:row>
      <xdr:rowOff>12195</xdr:rowOff>
    </xdr:from>
    <xdr:to>
      <xdr:col>16</xdr:col>
      <xdr:colOff>443078</xdr:colOff>
      <xdr:row>49</xdr:row>
      <xdr:rowOff>9525</xdr:rowOff>
    </xdr:to>
    <xdr:pic>
      <xdr:nvPicPr>
        <xdr:cNvPr id="4" name="Paveikslėlis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34125" y="6193920"/>
          <a:ext cx="6272378" cy="41883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63319</xdr:colOff>
      <xdr:row>24</xdr:row>
      <xdr:rowOff>180975</xdr:rowOff>
    </xdr:from>
    <xdr:to>
      <xdr:col>8</xdr:col>
      <xdr:colOff>237841</xdr:colOff>
      <xdr:row>47</xdr:row>
      <xdr:rowOff>1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319" y="5543550"/>
          <a:ext cx="6432447" cy="4200526"/>
        </a:xfrm>
        <a:prstGeom prst="rect">
          <a:avLst/>
        </a:prstGeom>
      </xdr:spPr>
    </xdr:pic>
    <xdr:clientData/>
  </xdr:twoCellAnchor>
  <xdr:twoCellAnchor editAs="oneCell">
    <xdr:from>
      <xdr:col>8</xdr:col>
      <xdr:colOff>431799</xdr:colOff>
      <xdr:row>25</xdr:row>
      <xdr:rowOff>1</xdr:rowOff>
    </xdr:from>
    <xdr:to>
      <xdr:col>16</xdr:col>
      <xdr:colOff>152399</xdr:colOff>
      <xdr:row>47</xdr:row>
      <xdr:rowOff>1</xdr:rowOff>
    </xdr:to>
    <xdr:pic>
      <xdr:nvPicPr>
        <xdr:cNvPr id="3" name="Paveikslėlis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849" r="7575"/>
        <a:stretch/>
      </xdr:blipFill>
      <xdr:spPr>
        <a:xfrm>
          <a:off x="6689724" y="5553076"/>
          <a:ext cx="4845050" cy="419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I26"/>
  <sheetViews>
    <sheetView topLeftCell="A28" workbookViewId="0">
      <selection activeCell="G53" sqref="G53"/>
    </sheetView>
  </sheetViews>
  <sheetFormatPr defaultRowHeight="15" x14ac:dyDescent="0.25"/>
  <cols>
    <col min="1" max="1" width="5.5703125" customWidth="1"/>
    <col min="2" max="2" width="27.140625" customWidth="1"/>
    <col min="3" max="3" width="11.5703125" customWidth="1"/>
    <col min="4" max="4" width="15.5703125" customWidth="1"/>
    <col min="5" max="5" width="13.7109375" customWidth="1"/>
    <col min="6" max="6" width="13.42578125" customWidth="1"/>
    <col min="7" max="7" width="10.140625" customWidth="1"/>
    <col min="8" max="8" width="10.7109375" bestFit="1" customWidth="1"/>
    <col min="9" max="9" width="10.5703125" customWidth="1"/>
  </cols>
  <sheetData>
    <row r="2" spans="1:9" ht="15.75" x14ac:dyDescent="0.25">
      <c r="A2" s="17" t="s">
        <v>38</v>
      </c>
      <c r="B2" s="17"/>
      <c r="C2" s="17"/>
      <c r="D2" s="17"/>
      <c r="E2" s="17"/>
      <c r="F2" s="17"/>
      <c r="G2" s="17"/>
      <c r="H2" s="17"/>
      <c r="I2" s="17"/>
    </row>
    <row r="3" spans="1:9" ht="15.75" x14ac:dyDescent="0.25">
      <c r="A3" s="17" t="s">
        <v>46</v>
      </c>
      <c r="B3" s="17"/>
      <c r="C3" s="17"/>
      <c r="D3" s="17"/>
      <c r="E3" s="17"/>
      <c r="F3" s="17"/>
      <c r="G3" s="17"/>
      <c r="H3" s="17"/>
      <c r="I3" s="17"/>
    </row>
    <row r="4" spans="1:9" ht="15.75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ht="15.95" customHeight="1" x14ac:dyDescent="0.25">
      <c r="A5" s="26" t="s">
        <v>0</v>
      </c>
      <c r="B5" s="26" t="s">
        <v>1</v>
      </c>
      <c r="C5" s="20" t="s">
        <v>42</v>
      </c>
      <c r="D5" s="21" t="s">
        <v>39</v>
      </c>
      <c r="E5" s="21"/>
      <c r="F5" s="21"/>
      <c r="G5" s="20" t="s">
        <v>27</v>
      </c>
      <c r="H5" s="20" t="s">
        <v>28</v>
      </c>
      <c r="I5" s="20" t="s">
        <v>29</v>
      </c>
    </row>
    <row r="6" spans="1:9" ht="15.95" customHeight="1" x14ac:dyDescent="0.25">
      <c r="A6" s="27"/>
      <c r="B6" s="27"/>
      <c r="C6" s="20"/>
      <c r="D6" s="20" t="s">
        <v>40</v>
      </c>
      <c r="E6" s="20" t="s">
        <v>39</v>
      </c>
      <c r="F6" s="20"/>
      <c r="G6" s="20"/>
      <c r="H6" s="20"/>
      <c r="I6" s="20"/>
    </row>
    <row r="7" spans="1:9" ht="48" customHeight="1" x14ac:dyDescent="0.25">
      <c r="A7" s="27"/>
      <c r="B7" s="27"/>
      <c r="C7" s="20"/>
      <c r="D7" s="20"/>
      <c r="E7" s="7" t="s">
        <v>43</v>
      </c>
      <c r="F7" s="7" t="s">
        <v>41</v>
      </c>
      <c r="G7" s="20"/>
      <c r="H7" s="20"/>
      <c r="I7" s="20"/>
    </row>
    <row r="8" spans="1:9" ht="15.95" customHeight="1" x14ac:dyDescent="0.25">
      <c r="A8" s="33" t="s">
        <v>3</v>
      </c>
      <c r="B8" s="34"/>
      <c r="C8" s="34"/>
      <c r="D8" s="34"/>
      <c r="E8" s="34"/>
      <c r="F8" s="34"/>
      <c r="G8" s="34"/>
      <c r="H8" s="34"/>
      <c r="I8" s="35"/>
    </row>
    <row r="9" spans="1:9" ht="15.95" customHeight="1" x14ac:dyDescent="0.25">
      <c r="A9" s="2" t="s">
        <v>4</v>
      </c>
      <c r="B9" s="3" t="s">
        <v>5</v>
      </c>
      <c r="C9" s="8">
        <v>1284643</v>
      </c>
      <c r="D9" s="11">
        <v>1247033</v>
      </c>
      <c r="E9" s="11">
        <v>30536</v>
      </c>
      <c r="F9" s="11">
        <v>16947</v>
      </c>
      <c r="G9" s="11">
        <v>8939</v>
      </c>
      <c r="H9" s="11">
        <v>11281</v>
      </c>
      <c r="I9" s="11">
        <v>17390</v>
      </c>
    </row>
    <row r="10" spans="1:9" ht="15.95" customHeight="1" x14ac:dyDescent="0.25">
      <c r="A10" s="2" t="s">
        <v>6</v>
      </c>
      <c r="B10" s="3" t="s">
        <v>7</v>
      </c>
      <c r="C10" s="8">
        <v>1142993</v>
      </c>
      <c r="D10" s="11">
        <v>1133708</v>
      </c>
      <c r="E10" s="12">
        <v>0</v>
      </c>
      <c r="F10" s="11">
        <v>14900</v>
      </c>
      <c r="G10" s="11">
        <v>1701</v>
      </c>
      <c r="H10" s="11">
        <v>3606</v>
      </c>
      <c r="I10" s="11">
        <v>3978</v>
      </c>
    </row>
    <row r="11" spans="1:9" ht="15.95" customHeight="1" x14ac:dyDescent="0.25">
      <c r="A11" s="2" t="s">
        <v>8</v>
      </c>
      <c r="B11" s="3" t="s">
        <v>9</v>
      </c>
      <c r="C11" s="8">
        <v>937616</v>
      </c>
      <c r="D11" s="11">
        <v>883671</v>
      </c>
      <c r="E11" s="12">
        <v>0</v>
      </c>
      <c r="F11" s="11">
        <v>11230</v>
      </c>
      <c r="G11" s="11">
        <v>6974</v>
      </c>
      <c r="H11" s="11">
        <v>0</v>
      </c>
      <c r="I11" s="11">
        <v>46971</v>
      </c>
    </row>
    <row r="12" spans="1:9" ht="15.95" customHeight="1" x14ac:dyDescent="0.25">
      <c r="A12" s="2" t="s">
        <v>10</v>
      </c>
      <c r="B12" s="3" t="s">
        <v>11</v>
      </c>
      <c r="C12" s="8">
        <v>253548</v>
      </c>
      <c r="D12" s="11">
        <v>235900</v>
      </c>
      <c r="E12" s="11">
        <v>0</v>
      </c>
      <c r="F12" s="11">
        <v>6000</v>
      </c>
      <c r="G12" s="11">
        <v>1440</v>
      </c>
      <c r="H12" s="11">
        <v>108</v>
      </c>
      <c r="I12" s="11">
        <v>16100</v>
      </c>
    </row>
    <row r="13" spans="1:9" ht="15.95" customHeight="1" x14ac:dyDescent="0.25">
      <c r="A13" s="2" t="s">
        <v>12</v>
      </c>
      <c r="B13" s="3" t="s">
        <v>13</v>
      </c>
      <c r="C13" s="8">
        <v>446115</v>
      </c>
      <c r="D13" s="11">
        <v>432221</v>
      </c>
      <c r="E13" s="11">
        <v>2000</v>
      </c>
      <c r="F13" s="11">
        <v>4896</v>
      </c>
      <c r="G13" s="11">
        <v>6868</v>
      </c>
      <c r="H13" s="11">
        <v>817</v>
      </c>
      <c r="I13" s="11">
        <v>6210</v>
      </c>
    </row>
    <row r="14" spans="1:9" ht="15.95" customHeight="1" x14ac:dyDescent="0.25">
      <c r="A14" s="2" t="s">
        <v>14</v>
      </c>
      <c r="B14" s="3" t="s">
        <v>15</v>
      </c>
      <c r="C14" s="8">
        <v>490146</v>
      </c>
      <c r="D14" s="11">
        <v>482848</v>
      </c>
      <c r="E14" s="11">
        <v>5000</v>
      </c>
      <c r="F14" s="11">
        <v>7183</v>
      </c>
      <c r="G14" s="11">
        <v>1182</v>
      </c>
      <c r="H14" s="11">
        <v>3646</v>
      </c>
      <c r="I14" s="11">
        <v>2470</v>
      </c>
    </row>
    <row r="15" spans="1:9" ht="15.95" customHeight="1" x14ac:dyDescent="0.25">
      <c r="A15" s="2" t="s">
        <v>16</v>
      </c>
      <c r="B15" s="3" t="s">
        <v>17</v>
      </c>
      <c r="C15" s="8">
        <v>965448</v>
      </c>
      <c r="D15" s="11">
        <v>930109</v>
      </c>
      <c r="E15" s="12">
        <v>0</v>
      </c>
      <c r="F15" s="11">
        <v>9372</v>
      </c>
      <c r="G15" s="11">
        <v>2489</v>
      </c>
      <c r="H15" s="11">
        <v>10640</v>
      </c>
      <c r="I15" s="11">
        <v>22210</v>
      </c>
    </row>
    <row r="16" spans="1:9" ht="15.95" customHeight="1" x14ac:dyDescent="0.25">
      <c r="A16" s="22" t="s">
        <v>18</v>
      </c>
      <c r="B16" s="23"/>
      <c r="C16" s="9">
        <f t="shared" ref="C16:I16" si="0">SUM(C9:C15)</f>
        <v>5520509</v>
      </c>
      <c r="D16" s="9">
        <f t="shared" si="0"/>
        <v>5345490</v>
      </c>
      <c r="E16" s="9">
        <f t="shared" si="0"/>
        <v>37536</v>
      </c>
      <c r="F16" s="9">
        <f t="shared" si="0"/>
        <v>70528</v>
      </c>
      <c r="G16" s="9">
        <f t="shared" si="0"/>
        <v>29593</v>
      </c>
      <c r="H16" s="9">
        <f t="shared" si="0"/>
        <v>30098</v>
      </c>
      <c r="I16" s="9">
        <f t="shared" si="0"/>
        <v>115329</v>
      </c>
    </row>
    <row r="17" spans="1:9" ht="15.95" customHeight="1" x14ac:dyDescent="0.25">
      <c r="A17" s="23" t="s">
        <v>44</v>
      </c>
      <c r="B17" s="31"/>
      <c r="C17" s="9">
        <f t="shared" ref="C17:I17" si="1">C16/7</f>
        <v>788644.14285714284</v>
      </c>
      <c r="D17" s="9">
        <f t="shared" si="1"/>
        <v>763641.42857142852</v>
      </c>
      <c r="E17" s="9">
        <f t="shared" si="1"/>
        <v>5362.2857142857147</v>
      </c>
      <c r="F17" s="9">
        <f t="shared" si="1"/>
        <v>10075.428571428571</v>
      </c>
      <c r="G17" s="9">
        <f t="shared" si="1"/>
        <v>4227.5714285714284</v>
      </c>
      <c r="H17" s="9">
        <f t="shared" si="1"/>
        <v>4299.7142857142853</v>
      </c>
      <c r="I17" s="9">
        <f t="shared" si="1"/>
        <v>16475.571428571428</v>
      </c>
    </row>
    <row r="18" spans="1:9" ht="15.95" customHeight="1" x14ac:dyDescent="0.25">
      <c r="A18" s="28" t="s">
        <v>19</v>
      </c>
      <c r="B18" s="29"/>
      <c r="C18" s="29"/>
      <c r="D18" s="29"/>
      <c r="E18" s="29"/>
      <c r="F18" s="29"/>
      <c r="G18" s="29"/>
      <c r="H18" s="29"/>
      <c r="I18" s="30"/>
    </row>
    <row r="19" spans="1:9" ht="15.95" customHeight="1" x14ac:dyDescent="0.25">
      <c r="A19" s="2" t="s">
        <v>4</v>
      </c>
      <c r="B19" s="3" t="s">
        <v>20</v>
      </c>
      <c r="C19" s="8">
        <v>897970</v>
      </c>
      <c r="D19" s="11">
        <v>775504</v>
      </c>
      <c r="E19" s="11">
        <v>1500</v>
      </c>
      <c r="F19" s="11">
        <v>15000</v>
      </c>
      <c r="G19" s="11">
        <v>1944</v>
      </c>
      <c r="H19" s="11">
        <v>17206</v>
      </c>
      <c r="I19" s="11">
        <v>103316</v>
      </c>
    </row>
    <row r="20" spans="1:9" ht="15.95" customHeight="1" x14ac:dyDescent="0.25">
      <c r="A20" s="2" t="s">
        <v>6</v>
      </c>
      <c r="B20" s="3" t="s">
        <v>21</v>
      </c>
      <c r="C20" s="8">
        <v>285086</v>
      </c>
      <c r="D20" s="11">
        <v>277297</v>
      </c>
      <c r="E20" s="12">
        <v>0</v>
      </c>
      <c r="F20" s="11">
        <v>8500</v>
      </c>
      <c r="G20" s="11">
        <v>104</v>
      </c>
      <c r="H20" s="11">
        <v>3528</v>
      </c>
      <c r="I20" s="11">
        <v>4157</v>
      </c>
    </row>
    <row r="21" spans="1:9" ht="15.95" customHeight="1" x14ac:dyDescent="0.25">
      <c r="A21" s="2" t="s">
        <v>8</v>
      </c>
      <c r="B21" s="3" t="s">
        <v>22</v>
      </c>
      <c r="C21" s="8">
        <v>680105</v>
      </c>
      <c r="D21" s="11">
        <v>674206</v>
      </c>
      <c r="E21" s="12">
        <v>0</v>
      </c>
      <c r="F21" s="11">
        <v>12790</v>
      </c>
      <c r="G21" s="11">
        <v>1304</v>
      </c>
      <c r="H21" s="11">
        <v>405</v>
      </c>
      <c r="I21" s="11">
        <v>4190</v>
      </c>
    </row>
    <row r="22" spans="1:9" ht="15.95" customHeight="1" x14ac:dyDescent="0.25">
      <c r="A22" s="2" t="s">
        <v>10</v>
      </c>
      <c r="B22" s="3" t="s">
        <v>23</v>
      </c>
      <c r="C22" s="8">
        <v>965719</v>
      </c>
      <c r="D22" s="11">
        <v>911827</v>
      </c>
      <c r="E22" s="12">
        <v>0</v>
      </c>
      <c r="F22" s="11">
        <v>12661</v>
      </c>
      <c r="G22" s="11">
        <v>1924</v>
      </c>
      <c r="H22" s="11">
        <v>1717</v>
      </c>
      <c r="I22" s="11">
        <v>50251</v>
      </c>
    </row>
    <row r="23" spans="1:9" ht="15.95" customHeight="1" x14ac:dyDescent="0.25">
      <c r="A23" s="22" t="s">
        <v>18</v>
      </c>
      <c r="B23" s="23"/>
      <c r="C23" s="9">
        <f t="shared" ref="C23:I23" si="2">SUM(C19:C22)</f>
        <v>2828880</v>
      </c>
      <c r="D23" s="9">
        <f t="shared" si="2"/>
        <v>2638834</v>
      </c>
      <c r="E23" s="9">
        <f t="shared" si="2"/>
        <v>1500</v>
      </c>
      <c r="F23" s="9">
        <f t="shared" si="2"/>
        <v>48951</v>
      </c>
      <c r="G23" s="9">
        <f t="shared" si="2"/>
        <v>5276</v>
      </c>
      <c r="H23" s="9">
        <f t="shared" si="2"/>
        <v>22856</v>
      </c>
      <c r="I23" s="9">
        <f t="shared" si="2"/>
        <v>161914</v>
      </c>
    </row>
    <row r="24" spans="1:9" ht="15.95" customHeight="1" x14ac:dyDescent="0.25">
      <c r="A24" s="23" t="s">
        <v>44</v>
      </c>
      <c r="B24" s="32"/>
      <c r="C24" s="9">
        <f t="shared" ref="C24:I24" si="3">C23/4</f>
        <v>707220</v>
      </c>
      <c r="D24" s="9">
        <f t="shared" si="3"/>
        <v>659708.5</v>
      </c>
      <c r="E24" s="9">
        <f t="shared" si="3"/>
        <v>375</v>
      </c>
      <c r="F24" s="9">
        <f t="shared" si="3"/>
        <v>12237.75</v>
      </c>
      <c r="G24" s="9">
        <f t="shared" si="3"/>
        <v>1319</v>
      </c>
      <c r="H24" s="9">
        <f t="shared" si="3"/>
        <v>5714</v>
      </c>
      <c r="I24" s="9">
        <f t="shared" si="3"/>
        <v>40478.5</v>
      </c>
    </row>
    <row r="25" spans="1:9" ht="30.75" customHeight="1" x14ac:dyDescent="0.25">
      <c r="A25" s="24" t="s">
        <v>24</v>
      </c>
      <c r="B25" s="25"/>
      <c r="C25" s="10">
        <f t="shared" ref="C25:I25" si="4">SUM(C16,C23)</f>
        <v>8349389</v>
      </c>
      <c r="D25" s="10">
        <f t="shared" si="4"/>
        <v>7984324</v>
      </c>
      <c r="E25" s="10">
        <f t="shared" si="4"/>
        <v>39036</v>
      </c>
      <c r="F25" s="10">
        <f t="shared" si="4"/>
        <v>119479</v>
      </c>
      <c r="G25" s="10">
        <f t="shared" si="4"/>
        <v>34869</v>
      </c>
      <c r="H25" s="10">
        <f t="shared" si="4"/>
        <v>52954</v>
      </c>
      <c r="I25" s="10">
        <f t="shared" si="4"/>
        <v>277243</v>
      </c>
    </row>
    <row r="26" spans="1:9" ht="31.5" customHeight="1" x14ac:dyDescent="0.25">
      <c r="A26" s="18" t="s">
        <v>25</v>
      </c>
      <c r="B26" s="19"/>
      <c r="C26" s="10">
        <f t="shared" ref="C26:I26" si="5">C25/11</f>
        <v>759035.36363636365</v>
      </c>
      <c r="D26" s="10">
        <f t="shared" si="5"/>
        <v>725847.63636363635</v>
      </c>
      <c r="E26" s="10">
        <f t="shared" si="5"/>
        <v>3548.7272727272725</v>
      </c>
      <c r="F26" s="10">
        <f t="shared" si="5"/>
        <v>10861.727272727272</v>
      </c>
      <c r="G26" s="10">
        <f t="shared" si="5"/>
        <v>3169.909090909091</v>
      </c>
      <c r="H26" s="10">
        <f t="shared" si="5"/>
        <v>4814</v>
      </c>
      <c r="I26" s="10">
        <f t="shared" si="5"/>
        <v>25203.909090909092</v>
      </c>
    </row>
  </sheetData>
  <mergeCells count="19">
    <mergeCell ref="A24:B24"/>
    <mergeCell ref="I5:I7"/>
    <mergeCell ref="A8:I8"/>
    <mergeCell ref="A2:I2"/>
    <mergeCell ref="A26:B26"/>
    <mergeCell ref="C5:C7"/>
    <mergeCell ref="D5:F5"/>
    <mergeCell ref="D6:D7"/>
    <mergeCell ref="E6:F6"/>
    <mergeCell ref="A16:B16"/>
    <mergeCell ref="A23:B23"/>
    <mergeCell ref="A25:B25"/>
    <mergeCell ref="A5:A7"/>
    <mergeCell ref="B5:B7"/>
    <mergeCell ref="A18:I18"/>
    <mergeCell ref="G5:G7"/>
    <mergeCell ref="H5:H7"/>
    <mergeCell ref="A3:I3"/>
    <mergeCell ref="A17:B17"/>
  </mergeCells>
  <pageMargins left="0.25" right="0.25" top="0.75" bottom="0.75" header="0.3" footer="0.3"/>
  <pageSetup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M24"/>
  <sheetViews>
    <sheetView tabSelected="1" topLeftCell="B22" workbookViewId="0">
      <selection activeCell="R29" sqref="R29"/>
    </sheetView>
  </sheetViews>
  <sheetFormatPr defaultRowHeight="15" x14ac:dyDescent="0.25"/>
  <cols>
    <col min="1" max="1" width="6" customWidth="1"/>
    <col min="2" max="2" width="26.5703125" customWidth="1"/>
    <col min="3" max="3" width="10.42578125" customWidth="1"/>
    <col min="4" max="4" width="12.140625" customWidth="1"/>
    <col min="5" max="5" width="9.28515625" customWidth="1"/>
    <col min="6" max="6" width="9.7109375" customWidth="1"/>
    <col min="7" max="7" width="10.140625" customWidth="1"/>
    <col min="8" max="8" width="9.5703125" customWidth="1"/>
    <col min="9" max="9" width="11.42578125" customWidth="1"/>
    <col min="10" max="10" width="10.85546875" customWidth="1"/>
    <col min="11" max="11" width="8.85546875" customWidth="1"/>
    <col min="12" max="12" width="8" customWidth="1"/>
    <col min="13" max="13" width="10.28515625" customWidth="1"/>
  </cols>
  <sheetData>
    <row r="2" spans="1:13" ht="15.75" x14ac:dyDescent="0.25">
      <c r="A2" s="17" t="s">
        <v>47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5.95" customHeight="1" x14ac:dyDescent="0.25">
      <c r="A4" s="26" t="s">
        <v>0</v>
      </c>
      <c r="B4" s="26" t="s">
        <v>1</v>
      </c>
      <c r="C4" s="20" t="s">
        <v>2</v>
      </c>
      <c r="D4" s="36" t="s">
        <v>30</v>
      </c>
      <c r="E4" s="38" t="s">
        <v>31</v>
      </c>
      <c r="F4" s="39"/>
      <c r="G4" s="39"/>
      <c r="H4" s="39"/>
      <c r="I4" s="40"/>
      <c r="J4" s="36" t="s">
        <v>34</v>
      </c>
      <c r="K4" s="20" t="s">
        <v>35</v>
      </c>
      <c r="L4" s="20"/>
      <c r="M4" s="21" t="s">
        <v>37</v>
      </c>
    </row>
    <row r="5" spans="1:13" ht="30" customHeight="1" x14ac:dyDescent="0.25">
      <c r="A5" s="27"/>
      <c r="B5" s="27"/>
      <c r="C5" s="20"/>
      <c r="D5" s="37"/>
      <c r="E5" s="5" t="s">
        <v>2</v>
      </c>
      <c r="F5" s="1" t="s">
        <v>32</v>
      </c>
      <c r="G5" s="1" t="s">
        <v>26</v>
      </c>
      <c r="H5" s="1" t="s">
        <v>45</v>
      </c>
      <c r="I5" s="1" t="s">
        <v>33</v>
      </c>
      <c r="J5" s="37"/>
      <c r="K5" s="6" t="s">
        <v>2</v>
      </c>
      <c r="L5" s="1" t="s">
        <v>36</v>
      </c>
      <c r="M5" s="21"/>
    </row>
    <row r="6" spans="1:13" ht="15.95" customHeight="1" x14ac:dyDescent="0.25">
      <c r="A6" s="41" t="s">
        <v>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3"/>
    </row>
    <row r="7" spans="1:13" ht="15.95" customHeight="1" x14ac:dyDescent="0.25">
      <c r="A7" s="2" t="s">
        <v>4</v>
      </c>
      <c r="B7" s="3" t="s">
        <v>5</v>
      </c>
      <c r="C7" s="11">
        <v>1274643</v>
      </c>
      <c r="D7" s="11">
        <v>1012834</v>
      </c>
      <c r="E7" s="11">
        <v>102323</v>
      </c>
      <c r="F7" s="11">
        <v>83992</v>
      </c>
      <c r="G7" s="11">
        <v>16947</v>
      </c>
      <c r="H7" s="11">
        <v>387</v>
      </c>
      <c r="I7" s="11">
        <v>997</v>
      </c>
      <c r="J7" s="11">
        <v>0</v>
      </c>
      <c r="K7" s="11">
        <v>25987</v>
      </c>
      <c r="L7" s="16">
        <f t="shared" ref="L7:L13" si="0">K7*100/C7</f>
        <v>2.0387669331726608</v>
      </c>
      <c r="M7" s="11">
        <v>133499</v>
      </c>
    </row>
    <row r="8" spans="1:13" ht="15.95" customHeight="1" x14ac:dyDescent="0.25">
      <c r="A8" s="2" t="s">
        <v>6</v>
      </c>
      <c r="B8" s="3" t="s">
        <v>7</v>
      </c>
      <c r="C8" s="11">
        <v>1140272</v>
      </c>
      <c r="D8" s="11">
        <v>873160</v>
      </c>
      <c r="E8" s="11">
        <v>94222</v>
      </c>
      <c r="F8" s="11">
        <v>79322</v>
      </c>
      <c r="G8" s="11">
        <v>14900</v>
      </c>
      <c r="H8" s="12">
        <v>0</v>
      </c>
      <c r="I8" s="12">
        <v>0</v>
      </c>
      <c r="J8" s="12">
        <v>0</v>
      </c>
      <c r="K8" s="12">
        <v>40000</v>
      </c>
      <c r="L8" s="16">
        <f t="shared" si="0"/>
        <v>3.5079349488543086</v>
      </c>
      <c r="M8" s="11">
        <v>132890</v>
      </c>
    </row>
    <row r="9" spans="1:13" ht="15.95" customHeight="1" x14ac:dyDescent="0.25">
      <c r="A9" s="2" t="s">
        <v>8</v>
      </c>
      <c r="B9" s="3" t="s">
        <v>9</v>
      </c>
      <c r="C9" s="11">
        <v>945795</v>
      </c>
      <c r="D9" s="11">
        <v>715211</v>
      </c>
      <c r="E9" s="11">
        <v>54882</v>
      </c>
      <c r="F9" s="11">
        <v>43652</v>
      </c>
      <c r="G9" s="11">
        <v>11230</v>
      </c>
      <c r="H9" s="11">
        <v>0</v>
      </c>
      <c r="I9" s="12">
        <v>0</v>
      </c>
      <c r="J9" s="12">
        <v>0</v>
      </c>
      <c r="K9" s="11">
        <v>4157</v>
      </c>
      <c r="L9" s="16">
        <f t="shared" si="0"/>
        <v>0.43952442125407726</v>
      </c>
      <c r="M9" s="11">
        <v>171545</v>
      </c>
    </row>
    <row r="10" spans="1:13" ht="15.95" customHeight="1" x14ac:dyDescent="0.25">
      <c r="A10" s="2" t="s">
        <v>10</v>
      </c>
      <c r="B10" s="3" t="s">
        <v>11</v>
      </c>
      <c r="C10" s="11">
        <v>247855</v>
      </c>
      <c r="D10" s="11">
        <v>193400</v>
      </c>
      <c r="E10" s="11">
        <v>17955</v>
      </c>
      <c r="F10" s="11">
        <v>11955</v>
      </c>
      <c r="G10" s="11">
        <v>6000</v>
      </c>
      <c r="H10" s="12">
        <v>0</v>
      </c>
      <c r="I10" s="12">
        <v>0</v>
      </c>
      <c r="J10" s="12">
        <v>0</v>
      </c>
      <c r="K10" s="12">
        <v>4000</v>
      </c>
      <c r="L10" s="16">
        <f t="shared" si="0"/>
        <v>1.6138468055919792</v>
      </c>
      <c r="M10" s="11">
        <v>32500</v>
      </c>
    </row>
    <row r="11" spans="1:13" ht="15.95" customHeight="1" x14ac:dyDescent="0.25">
      <c r="A11" s="2" t="s">
        <v>12</v>
      </c>
      <c r="B11" s="3" t="s">
        <v>13</v>
      </c>
      <c r="C11" s="11">
        <v>464821</v>
      </c>
      <c r="D11" s="11">
        <v>382538</v>
      </c>
      <c r="E11" s="11">
        <v>25602</v>
      </c>
      <c r="F11" s="11">
        <v>20706</v>
      </c>
      <c r="G11" s="11">
        <v>4896</v>
      </c>
      <c r="H11" s="12">
        <v>0</v>
      </c>
      <c r="I11" s="12">
        <v>0</v>
      </c>
      <c r="J11" s="12">
        <v>0</v>
      </c>
      <c r="K11" s="11">
        <v>7829</v>
      </c>
      <c r="L11" s="16">
        <f t="shared" si="0"/>
        <v>1.6843042805725215</v>
      </c>
      <c r="M11" s="11">
        <v>48852</v>
      </c>
    </row>
    <row r="12" spans="1:13" ht="15.95" customHeight="1" x14ac:dyDescent="0.25">
      <c r="A12" s="2" t="s">
        <v>14</v>
      </c>
      <c r="B12" s="3" t="s">
        <v>15</v>
      </c>
      <c r="C12" s="11">
        <v>486494</v>
      </c>
      <c r="D12" s="11">
        <v>450305</v>
      </c>
      <c r="E12" s="11">
        <v>34699</v>
      </c>
      <c r="F12" s="11">
        <v>27360</v>
      </c>
      <c r="G12" s="11">
        <v>7290</v>
      </c>
      <c r="H12" s="11">
        <v>0</v>
      </c>
      <c r="I12" s="11">
        <v>49</v>
      </c>
      <c r="J12" s="12">
        <v>1000</v>
      </c>
      <c r="K12" s="12">
        <v>490</v>
      </c>
      <c r="L12" s="16">
        <f t="shared" si="0"/>
        <v>0.10072066664748178</v>
      </c>
      <c r="M12" s="11">
        <v>0</v>
      </c>
    </row>
    <row r="13" spans="1:13" ht="15.95" customHeight="1" x14ac:dyDescent="0.25">
      <c r="A13" s="2" t="s">
        <v>16</v>
      </c>
      <c r="B13" s="3" t="s">
        <v>17</v>
      </c>
      <c r="C13" s="11">
        <v>965448</v>
      </c>
      <c r="D13" s="11">
        <v>774622</v>
      </c>
      <c r="E13" s="11">
        <v>53276</v>
      </c>
      <c r="F13" s="11">
        <v>43904</v>
      </c>
      <c r="G13" s="11">
        <v>9372</v>
      </c>
      <c r="H13" s="12">
        <v>0</v>
      </c>
      <c r="I13" s="12">
        <v>0</v>
      </c>
      <c r="J13" s="12">
        <v>0</v>
      </c>
      <c r="K13" s="11">
        <v>0</v>
      </c>
      <c r="L13" s="16">
        <f t="shared" si="0"/>
        <v>0</v>
      </c>
      <c r="M13" s="11">
        <v>137550</v>
      </c>
    </row>
    <row r="14" spans="1:13" ht="15.95" customHeight="1" x14ac:dyDescent="0.25">
      <c r="A14" s="22" t="s">
        <v>18</v>
      </c>
      <c r="B14" s="23"/>
      <c r="C14" s="9">
        <f t="shared" ref="C14:K14" si="1">SUM(C7:C13)</f>
        <v>5525328</v>
      </c>
      <c r="D14" s="9">
        <f t="shared" si="1"/>
        <v>4402070</v>
      </c>
      <c r="E14" s="9">
        <f t="shared" si="1"/>
        <v>382959</v>
      </c>
      <c r="F14" s="9">
        <f t="shared" si="1"/>
        <v>310891</v>
      </c>
      <c r="G14" s="9">
        <f t="shared" si="1"/>
        <v>70635</v>
      </c>
      <c r="H14" s="9">
        <f t="shared" si="1"/>
        <v>387</v>
      </c>
      <c r="I14" s="9">
        <f t="shared" si="1"/>
        <v>1046</v>
      </c>
      <c r="J14" s="9">
        <f t="shared" si="1"/>
        <v>1000</v>
      </c>
      <c r="K14" s="9">
        <f t="shared" si="1"/>
        <v>82463</v>
      </c>
      <c r="L14" s="14">
        <f>SUM(L7:L13)</f>
        <v>9.3850980560930282</v>
      </c>
      <c r="M14" s="9">
        <f>SUM(M7:M13)</f>
        <v>656836</v>
      </c>
    </row>
    <row r="15" spans="1:13" ht="15.95" customHeight="1" x14ac:dyDescent="0.25">
      <c r="A15" s="22" t="s">
        <v>44</v>
      </c>
      <c r="B15" s="22"/>
      <c r="C15" s="9">
        <f t="shared" ref="C15:M15" si="2">C14/7</f>
        <v>789332.57142857148</v>
      </c>
      <c r="D15" s="9">
        <f t="shared" si="2"/>
        <v>628867.14285714284</v>
      </c>
      <c r="E15" s="9">
        <f t="shared" si="2"/>
        <v>54708.428571428572</v>
      </c>
      <c r="F15" s="9">
        <f t="shared" si="2"/>
        <v>44413</v>
      </c>
      <c r="G15" s="9">
        <f t="shared" si="2"/>
        <v>10090.714285714286</v>
      </c>
      <c r="H15" s="9">
        <f t="shared" si="2"/>
        <v>55.285714285714285</v>
      </c>
      <c r="I15" s="9">
        <f t="shared" si="2"/>
        <v>149.42857142857142</v>
      </c>
      <c r="J15" s="9">
        <f t="shared" si="2"/>
        <v>142.85714285714286</v>
      </c>
      <c r="K15" s="9">
        <f t="shared" si="2"/>
        <v>11780.428571428571</v>
      </c>
      <c r="L15" s="14">
        <f t="shared" si="2"/>
        <v>1.3407282937275755</v>
      </c>
      <c r="M15" s="9">
        <f t="shared" si="2"/>
        <v>93833.71428571429</v>
      </c>
    </row>
    <row r="16" spans="1:13" ht="15.95" customHeight="1" x14ac:dyDescent="0.25">
      <c r="A16" s="41" t="s">
        <v>19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3"/>
    </row>
    <row r="17" spans="1:13" ht="15.95" customHeight="1" x14ac:dyDescent="0.25">
      <c r="A17" s="2" t="s">
        <v>4</v>
      </c>
      <c r="B17" s="3" t="s">
        <v>20</v>
      </c>
      <c r="C17" s="11">
        <v>897970</v>
      </c>
      <c r="D17" s="11">
        <v>622678</v>
      </c>
      <c r="E17" s="11">
        <v>45467</v>
      </c>
      <c r="F17" s="11">
        <v>30467</v>
      </c>
      <c r="G17" s="11">
        <v>15000</v>
      </c>
      <c r="H17" s="12">
        <v>0</v>
      </c>
      <c r="I17" s="12">
        <v>0</v>
      </c>
      <c r="J17" s="12">
        <v>0</v>
      </c>
      <c r="K17" s="11">
        <v>8047</v>
      </c>
      <c r="L17" s="16">
        <f>K17*100/C17</f>
        <v>0.89613238749624147</v>
      </c>
      <c r="M17" s="11">
        <v>221778</v>
      </c>
    </row>
    <row r="18" spans="1:13" ht="15.95" customHeight="1" x14ac:dyDescent="0.25">
      <c r="A18" s="2" t="s">
        <v>6</v>
      </c>
      <c r="B18" s="3" t="s">
        <v>21</v>
      </c>
      <c r="C18" s="11">
        <v>285086</v>
      </c>
      <c r="D18" s="11">
        <v>220889</v>
      </c>
      <c r="E18" s="11">
        <v>24207</v>
      </c>
      <c r="F18" s="11">
        <v>15707</v>
      </c>
      <c r="G18" s="11">
        <v>8500</v>
      </c>
      <c r="H18" s="12">
        <v>0</v>
      </c>
      <c r="I18" s="12">
        <v>0</v>
      </c>
      <c r="J18" s="12">
        <v>0</v>
      </c>
      <c r="K18" s="12">
        <v>0</v>
      </c>
      <c r="L18" s="16">
        <f>K18*100/C18</f>
        <v>0</v>
      </c>
      <c r="M18" s="11">
        <v>39990</v>
      </c>
    </row>
    <row r="19" spans="1:13" ht="15.95" customHeight="1" x14ac:dyDescent="0.25">
      <c r="A19" s="2" t="s">
        <v>8</v>
      </c>
      <c r="B19" s="3" t="s">
        <v>22</v>
      </c>
      <c r="C19" s="11">
        <v>680105</v>
      </c>
      <c r="D19" s="11">
        <v>541883</v>
      </c>
      <c r="E19" s="11">
        <v>38332</v>
      </c>
      <c r="F19" s="11">
        <v>25542</v>
      </c>
      <c r="G19" s="11">
        <v>12790</v>
      </c>
      <c r="H19" s="12">
        <v>0</v>
      </c>
      <c r="I19" s="12">
        <v>0</v>
      </c>
      <c r="J19" s="12">
        <v>0</v>
      </c>
      <c r="K19" s="11">
        <v>4500</v>
      </c>
      <c r="L19" s="16">
        <f>K19*100/C19</f>
        <v>0.66166253740231284</v>
      </c>
      <c r="M19" s="11">
        <v>95390</v>
      </c>
    </row>
    <row r="20" spans="1:13" ht="15.95" customHeight="1" x14ac:dyDescent="0.25">
      <c r="A20" s="2" t="s">
        <v>10</v>
      </c>
      <c r="B20" s="3" t="s">
        <v>23</v>
      </c>
      <c r="C20" s="11">
        <v>960990</v>
      </c>
      <c r="D20" s="11">
        <v>776461</v>
      </c>
      <c r="E20" s="11">
        <v>57563</v>
      </c>
      <c r="F20" s="11">
        <v>44092</v>
      </c>
      <c r="G20" s="11">
        <v>12661</v>
      </c>
      <c r="H20" s="12">
        <v>810</v>
      </c>
      <c r="I20" s="12">
        <v>0</v>
      </c>
      <c r="J20" s="12">
        <v>0</v>
      </c>
      <c r="K20" s="11">
        <v>8900</v>
      </c>
      <c r="L20" s="16">
        <f>K20*100/C20</f>
        <v>0.92612826356153555</v>
      </c>
      <c r="M20" s="11">
        <v>118066</v>
      </c>
    </row>
    <row r="21" spans="1:13" ht="15.95" customHeight="1" x14ac:dyDescent="0.25">
      <c r="A21" s="22" t="s">
        <v>18</v>
      </c>
      <c r="B21" s="23"/>
      <c r="C21" s="9">
        <f t="shared" ref="C21:H21" si="3">SUM(C17:C20)</f>
        <v>2824151</v>
      </c>
      <c r="D21" s="9">
        <f t="shared" si="3"/>
        <v>2161911</v>
      </c>
      <c r="E21" s="9">
        <f t="shared" si="3"/>
        <v>165569</v>
      </c>
      <c r="F21" s="9">
        <f t="shared" si="3"/>
        <v>115808</v>
      </c>
      <c r="G21" s="9">
        <f t="shared" si="3"/>
        <v>48951</v>
      </c>
      <c r="H21" s="9">
        <f t="shared" si="3"/>
        <v>810</v>
      </c>
      <c r="I21" s="9">
        <v>0</v>
      </c>
      <c r="J21" s="9">
        <v>0</v>
      </c>
      <c r="K21" s="9">
        <f>SUM(K17:K20)</f>
        <v>21447</v>
      </c>
      <c r="L21" s="14">
        <f>SUM(L17:L20)</f>
        <v>2.4839231884600901</v>
      </c>
      <c r="M21" s="9">
        <f>SUM(M17:M20)</f>
        <v>475224</v>
      </c>
    </row>
    <row r="22" spans="1:13" ht="15.95" customHeight="1" x14ac:dyDescent="0.25">
      <c r="A22" s="22" t="s">
        <v>44</v>
      </c>
      <c r="B22" s="22"/>
      <c r="C22" s="9">
        <f t="shared" ref="C22:H22" si="4">C21/4</f>
        <v>706037.75</v>
      </c>
      <c r="D22" s="9">
        <f t="shared" si="4"/>
        <v>540477.75</v>
      </c>
      <c r="E22" s="9">
        <f t="shared" si="4"/>
        <v>41392.25</v>
      </c>
      <c r="F22" s="9">
        <f t="shared" si="4"/>
        <v>28952</v>
      </c>
      <c r="G22" s="9">
        <f t="shared" si="4"/>
        <v>12237.75</v>
      </c>
      <c r="H22" s="9">
        <f t="shared" si="4"/>
        <v>202.5</v>
      </c>
      <c r="I22" s="9">
        <v>0</v>
      </c>
      <c r="J22" s="9">
        <v>0</v>
      </c>
      <c r="K22" s="9">
        <f>K21/4</f>
        <v>5361.75</v>
      </c>
      <c r="L22" s="14">
        <f>L21/4</f>
        <v>0.62098079711502252</v>
      </c>
      <c r="M22" s="9">
        <f>M21/4</f>
        <v>118806</v>
      </c>
    </row>
    <row r="23" spans="1:13" ht="28.5" customHeight="1" x14ac:dyDescent="0.25">
      <c r="A23" s="24" t="s">
        <v>24</v>
      </c>
      <c r="B23" s="25"/>
      <c r="C23" s="13">
        <f t="shared" ref="C23:M23" si="5">SUM(C14,C21)</f>
        <v>8349479</v>
      </c>
      <c r="D23" s="13">
        <f t="shared" si="5"/>
        <v>6563981</v>
      </c>
      <c r="E23" s="13">
        <f t="shared" si="5"/>
        <v>548528</v>
      </c>
      <c r="F23" s="13">
        <f t="shared" si="5"/>
        <v>426699</v>
      </c>
      <c r="G23" s="13">
        <f t="shared" si="5"/>
        <v>119586</v>
      </c>
      <c r="H23" s="13">
        <f t="shared" si="5"/>
        <v>1197</v>
      </c>
      <c r="I23" s="13">
        <f t="shared" si="5"/>
        <v>1046</v>
      </c>
      <c r="J23" s="13">
        <f t="shared" si="5"/>
        <v>1000</v>
      </c>
      <c r="K23" s="13">
        <f t="shared" si="5"/>
        <v>103910</v>
      </c>
      <c r="L23" s="15">
        <f t="shared" si="5"/>
        <v>11.869021244553117</v>
      </c>
      <c r="M23" s="13">
        <f t="shared" si="5"/>
        <v>1132060</v>
      </c>
    </row>
    <row r="24" spans="1:13" ht="33.75" customHeight="1" x14ac:dyDescent="0.25">
      <c r="A24" s="24" t="s">
        <v>25</v>
      </c>
      <c r="B24" s="25"/>
      <c r="C24" s="13">
        <f t="shared" ref="C24:M24" si="6">C23/11</f>
        <v>759043.54545454541</v>
      </c>
      <c r="D24" s="13">
        <f t="shared" si="6"/>
        <v>596725.54545454541</v>
      </c>
      <c r="E24" s="13">
        <f t="shared" si="6"/>
        <v>49866.181818181816</v>
      </c>
      <c r="F24" s="13">
        <f t="shared" si="6"/>
        <v>38790.818181818184</v>
      </c>
      <c r="G24" s="13">
        <f t="shared" si="6"/>
        <v>10871.454545454546</v>
      </c>
      <c r="H24" s="13">
        <f t="shared" si="6"/>
        <v>108.81818181818181</v>
      </c>
      <c r="I24" s="13">
        <f t="shared" si="6"/>
        <v>95.090909090909093</v>
      </c>
      <c r="J24" s="13">
        <f t="shared" si="6"/>
        <v>90.909090909090907</v>
      </c>
      <c r="K24" s="13">
        <f t="shared" si="6"/>
        <v>9446.363636363636</v>
      </c>
      <c r="L24" s="15">
        <f t="shared" si="6"/>
        <v>1.0790019313230106</v>
      </c>
      <c r="M24" s="13">
        <f t="shared" si="6"/>
        <v>102914.54545454546</v>
      </c>
    </row>
  </sheetData>
  <mergeCells count="17">
    <mergeCell ref="A24:B24"/>
    <mergeCell ref="D4:D5"/>
    <mergeCell ref="E4:I4"/>
    <mergeCell ref="J4:J5"/>
    <mergeCell ref="K4:L4"/>
    <mergeCell ref="A6:M6"/>
    <mergeCell ref="A16:M16"/>
    <mergeCell ref="A14:B14"/>
    <mergeCell ref="A21:B21"/>
    <mergeCell ref="A23:B23"/>
    <mergeCell ref="A15:B15"/>
    <mergeCell ref="A22:B22"/>
    <mergeCell ref="A2:M2"/>
    <mergeCell ref="A4:A5"/>
    <mergeCell ref="B4:B5"/>
    <mergeCell ref="C4:C5"/>
    <mergeCell ref="M4:M5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6.1. Pajamos ir finansavimas</vt:lpstr>
      <vt:lpstr>6.2. 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cp:lastPrinted>2020-06-11T07:52:26Z</cp:lastPrinted>
  <dcterms:created xsi:type="dcterms:W3CDTF">2020-05-06T11:20:49Z</dcterms:created>
  <dcterms:modified xsi:type="dcterms:W3CDTF">2022-09-12T07:10:31Z</dcterms:modified>
</cp:coreProperties>
</file>